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10"/>
  </bookViews>
  <sheets>
    <sheet name="IAN.2021" sheetId="1" r:id="rId1"/>
    <sheet name="FEBR.2021" sheetId="2" r:id="rId2"/>
    <sheet name="MARTIE 2021" sheetId="3" r:id="rId3"/>
    <sheet name="MARTIE 2021 (2)" sheetId="4" r:id="rId4"/>
    <sheet name="APRILIE 2021 " sheetId="5" r:id="rId5"/>
    <sheet name="MAI 2021" sheetId="6" r:id="rId6"/>
    <sheet name="IUNIE 2021" sheetId="7" r:id="rId7"/>
    <sheet name="IULIE 2021" sheetId="8" r:id="rId8"/>
    <sheet name="AUGUST 2021" sheetId="9" r:id="rId9"/>
    <sheet name="SEPTEMBRIE 2021" sheetId="10" r:id="rId10"/>
    <sheet name="OCTOMBRIE 2021 " sheetId="11" r:id="rId11"/>
    <sheet name="NOIEMBRIE 2021  " sheetId="12" r:id="rId12"/>
    <sheet name="DECEMBRIE 2021   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<sst xmlns="http://schemas.openxmlformats.org/spreadsheetml/2006/main" count="447" uniqueCount="48">
  <si>
    <t>CASA DE ASIGURARI DE SANATATE OLT</t>
  </si>
  <si>
    <t>DENUMIRE INDICATOR</t>
  </si>
  <si>
    <t>-medicamente pentru tratamentul  ONCOLOGIE în spital, din care:</t>
  </si>
  <si>
    <t>- SPITAL SLATINA</t>
  </si>
  <si>
    <t>- SPITAL CARACAL</t>
  </si>
  <si>
    <t>-medicamente pentru tratamentul  ONCOLOGIE CV în spital</t>
  </si>
  <si>
    <t>-medicamente pentru tratamentul  ONCOLOGIE CV în spital, SLATINA</t>
  </si>
  <si>
    <t>-medicamente pentru tratamentul  ONCOLOGIE CV în spital, CARACAL</t>
  </si>
  <si>
    <t>Programul naţional de diagnostic şi tratament pentru HEMOFILIE ŞI TALASEMIE (SPITAL SLATINA)</t>
  </si>
  <si>
    <t>hemofilie fără intervenţie chirurgicală majoră SLATINA</t>
  </si>
  <si>
    <t>hemofilie profilaxie</t>
  </si>
  <si>
    <t>talasemie</t>
  </si>
  <si>
    <t>Programul naţional de diagnostic şi tratament pentru boli rare, din care:</t>
  </si>
  <si>
    <t>tirozinemie (SPITAL CARACAL)</t>
  </si>
  <si>
    <t>boala Hunter (SPITAL SLATINA)</t>
  </si>
  <si>
    <t>Boala Fabry</t>
  </si>
  <si>
    <t>Boli endocrine-osteoporoza</t>
  </si>
  <si>
    <t>Tratamentul bolnavilor cu diabet zaharat, din care:</t>
  </si>
  <si>
    <t>-medicamente pentru tratamentul în spital (SPITAL SLATINA)</t>
  </si>
  <si>
    <t>Tratamentul prin endoprotezare- adulti (SPITAL), din care:</t>
  </si>
  <si>
    <t>-endoprotezaţi adulţi (SPITAL SLATINA)</t>
  </si>
  <si>
    <t>-endoprotezaţi adulţi (SPITAL CARACAL)</t>
  </si>
  <si>
    <t>TOTAL GENERAL PNS</t>
  </si>
  <si>
    <t>MEDICAMENTE PNS</t>
  </si>
  <si>
    <t>MATERIALE PNS</t>
  </si>
  <si>
    <t>TOTAL PLATI SPITALE DIN CARE:</t>
  </si>
  <si>
    <t>SPITAL SLATINA MED.PNS</t>
  </si>
  <si>
    <t>SPITAL SLATINA MATER.PNS</t>
  </si>
  <si>
    <t>TOTAL GENERAL PNS SLATINA</t>
  </si>
  <si>
    <t>SPITAL CARACAL MED.PNS</t>
  </si>
  <si>
    <t>SPITAL CARACAL MATER.PNS</t>
  </si>
  <si>
    <t>TOTAL GENERAL PNS CARACAL</t>
  </si>
  <si>
    <t>SITUATIE  PLATI PNS SPITALE 2021</t>
  </si>
  <si>
    <t>IANUARIE2021(FACTURI OCTOMBRIE 2020)</t>
  </si>
  <si>
    <t>FEBRUARIE2021(FACTURI NOIEMBRIE 2020)</t>
  </si>
  <si>
    <t>MARTIE 2021(FACTURI DECEMBRIE 2020)</t>
  </si>
  <si>
    <t>-POMPE INSULINE pentru tratamentul în spital (SPITAL SLATINA)</t>
  </si>
  <si>
    <t>APRILIE 2021(FACTURI IANUARIE 2021)</t>
  </si>
  <si>
    <t>MAI 2021(FACTURI FEBRUARIE 2021)</t>
  </si>
  <si>
    <t>trim.i</t>
  </si>
  <si>
    <t>IUNIE 2021(FACTURI MARTIE 2021)</t>
  </si>
  <si>
    <t>IULIE 2021(FACTURI APRILIE 2021)</t>
  </si>
  <si>
    <t>AUGUST 2021(FACTURI MAI 2021)</t>
  </si>
  <si>
    <t>SEPTEMBRIE 2021(FACTURI IUNIE 2021)</t>
  </si>
  <si>
    <t>hemofilie intermitenta</t>
  </si>
  <si>
    <t>OCTOMBRIE 2021(FACTURI IULIE 2021)</t>
  </si>
  <si>
    <t>NOIEMBRIE 2021(FACTURI AUGUST 2021)</t>
  </si>
  <si>
    <t>DECEMBRIE 2021(FACTURI SEPTEMBRIE 2021)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</si>
</sst>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[Red]\-#,##0.00\ "/>
  </numFmts>
  <fonts count="41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0" fontId="1" fillId="0" borderId="0" xfId="0" applyNumberFormat="1" applyFont="1" applyAlignment="1">
      <alignment vertical="top"/>
    </xf>
    <xf numFmtId="40" fontId="2" fillId="0" borderId="0" xfId="0" applyNumberFormat="1" applyFont="1" applyAlignment="1">
      <alignment horizontal="center" vertical="top"/>
    </xf>
    <xf numFmtId="40" fontId="4" fillId="0" borderId="0" xfId="0" applyNumberFormat="1" applyFont="1" applyAlignment="1">
      <alignment vertical="top"/>
    </xf>
    <xf numFmtId="40" fontId="1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0" fontId="2" fillId="33" borderId="12" xfId="0" applyNumberFormat="1" applyFont="1" applyFill="1" applyBorder="1" applyAlignment="1" quotePrefix="1">
      <alignment vertical="top" wrapText="1"/>
    </xf>
    <xf numFmtId="40" fontId="3" fillId="0" borderId="13" xfId="0" applyNumberFormat="1" applyFont="1" applyFill="1" applyBorder="1" applyAlignment="1">
      <alignment horizontal="center" vertical="top" wrapText="1"/>
    </xf>
    <xf numFmtId="40" fontId="2" fillId="0" borderId="14" xfId="0" applyNumberFormat="1" applyFont="1" applyFill="1" applyBorder="1" applyAlignment="1" quotePrefix="1">
      <alignment vertical="top" wrapText="1"/>
    </xf>
    <xf numFmtId="40" fontId="2" fillId="0" borderId="15" xfId="0" applyNumberFormat="1" applyFont="1" applyFill="1" applyBorder="1" applyAlignment="1">
      <alignment horizontal="center" vertical="top" wrapText="1"/>
    </xf>
    <xf numFmtId="40" fontId="2" fillId="33" borderId="14" xfId="0" applyNumberFormat="1" applyFont="1" applyFill="1" applyBorder="1" applyAlignment="1" quotePrefix="1">
      <alignment vertical="top" wrapText="1"/>
    </xf>
    <xf numFmtId="40" fontId="1" fillId="33" borderId="14" xfId="0" applyNumberFormat="1" applyFont="1" applyFill="1" applyBorder="1" applyAlignment="1">
      <alignment vertical="top" wrapText="1"/>
    </xf>
    <xf numFmtId="40" fontId="3" fillId="0" borderId="15" xfId="0" applyNumberFormat="1" applyFont="1" applyFill="1" applyBorder="1" applyAlignment="1">
      <alignment horizontal="center" vertical="top"/>
    </xf>
    <xf numFmtId="40" fontId="2" fillId="0" borderId="14" xfId="0" applyNumberFormat="1" applyFont="1" applyFill="1" applyBorder="1" applyAlignment="1">
      <alignment vertical="top" wrapText="1"/>
    </xf>
    <xf numFmtId="40" fontId="2" fillId="0" borderId="15" xfId="0" applyNumberFormat="1" applyFont="1" applyFill="1" applyBorder="1" applyAlignment="1">
      <alignment horizontal="center" vertical="top"/>
    </xf>
    <xf numFmtId="40" fontId="3" fillId="0" borderId="15" xfId="0" applyNumberFormat="1" applyFont="1" applyFill="1" applyBorder="1" applyAlignment="1">
      <alignment horizontal="center" vertical="top" wrapText="1"/>
    </xf>
    <xf numFmtId="40" fontId="2" fillId="33" borderId="14" xfId="0" applyNumberFormat="1" applyFont="1" applyFill="1" applyBorder="1" applyAlignment="1">
      <alignment vertical="top" wrapText="1"/>
    </xf>
    <xf numFmtId="40" fontId="2" fillId="0" borderId="16" xfId="0" applyNumberFormat="1" applyFont="1" applyFill="1" applyBorder="1" applyAlignment="1" quotePrefix="1">
      <alignment vertical="top" wrapText="1"/>
    </xf>
    <xf numFmtId="40" fontId="2" fillId="0" borderId="17" xfId="0" applyNumberFormat="1" applyFont="1" applyFill="1" applyBorder="1" applyAlignment="1">
      <alignment horizontal="center" vertical="top"/>
    </xf>
    <xf numFmtId="40" fontId="1" fillId="0" borderId="10" xfId="0" applyNumberFormat="1" applyFont="1" applyBorder="1" applyAlignment="1">
      <alignment vertical="top"/>
    </xf>
    <xf numFmtId="40" fontId="3" fillId="0" borderId="11" xfId="0" applyNumberFormat="1" applyFont="1" applyFill="1" applyBorder="1" applyAlignment="1">
      <alignment horizontal="center" vertical="top"/>
    </xf>
    <xf numFmtId="40" fontId="5" fillId="0" borderId="0" xfId="0" applyNumberFormat="1" applyFont="1" applyAlignment="1">
      <alignment horizontal="center" vertical="top"/>
    </xf>
    <xf numFmtId="40" fontId="1" fillId="33" borderId="0" xfId="0" applyNumberFormat="1" applyFont="1" applyFill="1" applyAlignment="1">
      <alignment vertical="top"/>
    </xf>
    <xf numFmtId="40" fontId="5" fillId="33" borderId="0" xfId="0" applyNumberFormat="1" applyFont="1" applyFill="1" applyAlignment="1">
      <alignment horizontal="center" vertical="top"/>
    </xf>
    <xf numFmtId="40" fontId="2" fillId="0" borderId="0" xfId="0" applyNumberFormat="1" applyFont="1" applyAlignment="1">
      <alignment vertical="top"/>
    </xf>
    <xf numFmtId="40" fontId="2" fillId="33" borderId="0" xfId="0" applyNumberFormat="1" applyFont="1" applyFill="1" applyAlignment="1">
      <alignment horizontal="center" vertical="top"/>
    </xf>
    <xf numFmtId="2" fontId="0" fillId="0" borderId="0" xfId="0" applyNumberFormat="1" applyAlignment="1">
      <alignment/>
    </xf>
    <xf numFmtId="40" fontId="3" fillId="33" borderId="13" xfId="0" applyNumberFormat="1" applyFont="1" applyFill="1" applyBorder="1" applyAlignment="1">
      <alignment horizontal="center" vertical="top" wrapText="1"/>
    </xf>
    <xf numFmtId="40" fontId="3" fillId="33" borderId="15" xfId="0" applyNumberFormat="1" applyFont="1" applyFill="1" applyBorder="1" applyAlignment="1">
      <alignment horizontal="center" vertical="top"/>
    </xf>
    <xf numFmtId="40" fontId="3" fillId="33" borderId="15" xfId="0" applyNumberFormat="1" applyFont="1" applyFill="1" applyBorder="1" applyAlignment="1">
      <alignment horizontal="center" vertical="top" wrapText="1"/>
    </xf>
    <xf numFmtId="40" fontId="2" fillId="33" borderId="15" xfId="0" applyNumberFormat="1" applyFont="1" applyFill="1" applyBorder="1" applyAlignment="1">
      <alignment horizontal="center" vertical="top"/>
    </xf>
    <xf numFmtId="40" fontId="3" fillId="33" borderId="0" xfId="0" applyNumberFormat="1" applyFont="1" applyFill="1" applyAlignment="1">
      <alignment horizontal="center" vertical="top"/>
    </xf>
    <xf numFmtId="40" fontId="2" fillId="33" borderId="15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9" fontId="3" fillId="0" borderId="18" xfId="0" applyNumberFormat="1" applyFont="1" applyBorder="1" applyAlignment="1">
      <alignment horizontal="center" vertical="top" wrapText="1"/>
    </xf>
    <xf numFmtId="40" fontId="3" fillId="33" borderId="19" xfId="0" applyNumberFormat="1" applyFont="1" applyFill="1" applyBorder="1" applyAlignment="1">
      <alignment horizontal="center" vertical="top" wrapText="1"/>
    </xf>
    <xf numFmtId="40" fontId="2" fillId="0" borderId="20" xfId="0" applyNumberFormat="1" applyFont="1" applyFill="1" applyBorder="1" applyAlignment="1">
      <alignment horizontal="center" vertical="top" wrapText="1"/>
    </xf>
    <xf numFmtId="40" fontId="3" fillId="33" borderId="20" xfId="0" applyNumberFormat="1" applyFont="1" applyFill="1" applyBorder="1" applyAlignment="1">
      <alignment horizontal="center" vertical="top"/>
    </xf>
    <xf numFmtId="40" fontId="2" fillId="0" borderId="20" xfId="0" applyNumberFormat="1" applyFont="1" applyFill="1" applyBorder="1" applyAlignment="1">
      <alignment horizontal="center" vertical="top"/>
    </xf>
    <xf numFmtId="40" fontId="3" fillId="33" borderId="20" xfId="0" applyNumberFormat="1" applyFont="1" applyFill="1" applyBorder="1" applyAlignment="1">
      <alignment horizontal="center" vertical="top" wrapText="1"/>
    </xf>
    <xf numFmtId="40" fontId="2" fillId="33" borderId="20" xfId="0" applyNumberFormat="1" applyFont="1" applyFill="1" applyBorder="1" applyAlignment="1">
      <alignment horizontal="center" vertical="top"/>
    </xf>
    <xf numFmtId="40" fontId="2" fillId="0" borderId="21" xfId="0" applyNumberFormat="1" applyFont="1" applyFill="1" applyBorder="1" applyAlignment="1">
      <alignment horizontal="center" vertical="top"/>
    </xf>
    <xf numFmtId="40" fontId="3" fillId="0" borderId="18" xfId="0" applyNumberFormat="1" applyFont="1" applyFill="1" applyBorder="1" applyAlignment="1">
      <alignment horizontal="center" vertical="top"/>
    </xf>
    <xf numFmtId="40" fontId="1" fillId="0" borderId="22" xfId="0" applyNumberFormat="1" applyFont="1" applyBorder="1" applyAlignment="1">
      <alignment vertical="top"/>
    </xf>
    <xf numFmtId="40" fontId="5" fillId="0" borderId="23" xfId="0" applyNumberFormat="1" applyFont="1" applyBorder="1" applyAlignment="1">
      <alignment horizontal="center" vertical="top"/>
    </xf>
    <xf numFmtId="40" fontId="1" fillId="33" borderId="22" xfId="0" applyNumberFormat="1" applyFont="1" applyFill="1" applyBorder="1" applyAlignment="1">
      <alignment vertical="top"/>
    </xf>
    <xf numFmtId="40" fontId="3" fillId="33" borderId="23" xfId="0" applyNumberFormat="1" applyFont="1" applyFill="1" applyBorder="1" applyAlignment="1">
      <alignment horizontal="center" vertical="top"/>
    </xf>
    <xf numFmtId="40" fontId="2" fillId="0" borderId="22" xfId="0" applyNumberFormat="1" applyFont="1" applyBorder="1" applyAlignment="1">
      <alignment vertical="top"/>
    </xf>
    <xf numFmtId="40" fontId="5" fillId="33" borderId="23" xfId="0" applyNumberFormat="1" applyFont="1" applyFill="1" applyBorder="1" applyAlignment="1">
      <alignment horizontal="center" vertical="top"/>
    </xf>
    <xf numFmtId="40" fontId="2" fillId="33" borderId="23" xfId="0" applyNumberFormat="1" applyFont="1" applyFill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31.8515625" style="0" customWidth="1"/>
    <col min="3" max="3" width="21.8515625" style="0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21.75" thickBot="1">
      <c r="B5" s="4" t="s">
        <v>1</v>
      </c>
      <c r="C5" s="5" t="s">
        <v>33</v>
      </c>
    </row>
    <row r="6" spans="2:3" ht="22.5">
      <c r="B6" s="6" t="s">
        <v>2</v>
      </c>
      <c r="C6" s="7">
        <f>C7+C8</f>
        <v>184815.09</v>
      </c>
    </row>
    <row r="7" spans="2:3" ht="12.75">
      <c r="B7" s="8" t="s">
        <v>3</v>
      </c>
      <c r="C7" s="9">
        <v>184815.09</v>
      </c>
    </row>
    <row r="8" spans="2:3" ht="12.75">
      <c r="B8" s="8" t="s">
        <v>4</v>
      </c>
      <c r="C8" s="9">
        <v>0</v>
      </c>
    </row>
    <row r="9" spans="2:3" ht="22.5">
      <c r="B9" s="10" t="s">
        <v>5</v>
      </c>
      <c r="C9" s="9">
        <f>C10+C11</f>
        <v>444542.9</v>
      </c>
    </row>
    <row r="10" spans="2:3" ht="22.5">
      <c r="B10" s="10" t="s">
        <v>6</v>
      </c>
      <c r="C10" s="9">
        <v>444542.9</v>
      </c>
    </row>
    <row r="11" spans="2:3" ht="22.5">
      <c r="B11" s="10" t="s">
        <v>7</v>
      </c>
      <c r="C11" s="9">
        <v>0</v>
      </c>
    </row>
    <row r="12" spans="2:3" ht="31.5">
      <c r="B12" s="11" t="s">
        <v>8</v>
      </c>
      <c r="C12" s="12">
        <f>C13+C14+C15</f>
        <v>138211.2</v>
      </c>
    </row>
    <row r="13" spans="2:3" ht="22.5">
      <c r="B13" s="13" t="s">
        <v>9</v>
      </c>
      <c r="C13" s="14">
        <v>0</v>
      </c>
    </row>
    <row r="14" spans="2:3" ht="12.75">
      <c r="B14" s="13" t="s">
        <v>10</v>
      </c>
      <c r="C14" s="14">
        <v>63381.56</v>
      </c>
    </row>
    <row r="15" spans="2:3" ht="12.75">
      <c r="B15" s="13" t="s">
        <v>11</v>
      </c>
      <c r="C15" s="14">
        <v>74829.64</v>
      </c>
    </row>
    <row r="16" spans="2:3" ht="21">
      <c r="B16" s="11" t="s">
        <v>12</v>
      </c>
      <c r="C16" s="15">
        <f>C17+C18</f>
        <v>205538.12</v>
      </c>
    </row>
    <row r="17" spans="2:3" ht="12.75">
      <c r="B17" s="13" t="s">
        <v>13</v>
      </c>
      <c r="C17" s="14">
        <v>10479.04</v>
      </c>
    </row>
    <row r="18" spans="2:3" ht="12.75">
      <c r="B18" s="13" t="s">
        <v>14</v>
      </c>
      <c r="C18" s="14">
        <v>195059.08</v>
      </c>
    </row>
    <row r="19" spans="2:3" ht="12.75">
      <c r="B19" s="13" t="s">
        <v>15</v>
      </c>
      <c r="C19" s="14">
        <v>0</v>
      </c>
    </row>
    <row r="20" spans="2:3" ht="12.75">
      <c r="B20" s="16" t="s">
        <v>16</v>
      </c>
      <c r="C20" s="14">
        <v>0</v>
      </c>
    </row>
    <row r="21" spans="2:3" ht="21">
      <c r="B21" s="11" t="s">
        <v>17</v>
      </c>
      <c r="C21" s="12">
        <f>C22</f>
        <v>0</v>
      </c>
    </row>
    <row r="22" spans="2:3" ht="22.5">
      <c r="B22" s="8" t="s">
        <v>18</v>
      </c>
      <c r="C22" s="14">
        <v>0</v>
      </c>
    </row>
    <row r="23" spans="2:3" ht="21">
      <c r="B23" s="11" t="s">
        <v>19</v>
      </c>
      <c r="C23" s="12">
        <f>C24+C25</f>
        <v>563021.96</v>
      </c>
    </row>
    <row r="24" spans="2:3" ht="12.75">
      <c r="B24" s="8" t="s">
        <v>20</v>
      </c>
      <c r="C24" s="14">
        <f>+'FEBR.2021'!C24+'MARTIE 2021'!C24+'APRILIE 2021 '!C24+'MAI 2021'!C24+'IUNIE 2021'!C24+'IULIE 2021'!C24+'AUGUST 2021'!C24+'SEPTEMBRIE 2021'!C25+'OCTOMBRIE 2021 '!C25+'NOIEMBRIE 2021  '!C25+'DECEMBRIE 2021   '!C25</f>
        <v>563021.96</v>
      </c>
    </row>
    <row r="25" spans="2:3" ht="13.5" thickBot="1">
      <c r="B25" s="17" t="s">
        <v>21</v>
      </c>
      <c r="C25" s="18">
        <v>0</v>
      </c>
    </row>
    <row r="26" spans="2:3" ht="13.5" thickBot="1">
      <c r="B26" s="19" t="s">
        <v>22</v>
      </c>
      <c r="C26" s="20">
        <f>C6+C12+C16+C21+C23</f>
        <v>1091586.37</v>
      </c>
    </row>
    <row r="27" spans="2:3" ht="12.75">
      <c r="B27" s="1" t="s">
        <v>23</v>
      </c>
      <c r="C27" s="21">
        <f>C6+C12+C16+C21</f>
        <v>528564.41</v>
      </c>
    </row>
    <row r="28" spans="2:3" ht="12.75">
      <c r="B28" s="1" t="s">
        <v>24</v>
      </c>
      <c r="C28" s="21">
        <f>C23</f>
        <v>563021.96</v>
      </c>
    </row>
    <row r="29" spans="2:3" ht="12.75">
      <c r="B29" s="22" t="s">
        <v>25</v>
      </c>
      <c r="C29" s="23"/>
    </row>
    <row r="30" spans="2:3" ht="12.75">
      <c r="B30" s="24" t="s">
        <v>26</v>
      </c>
      <c r="C30" s="21">
        <f>C7+C12+C18+C22</f>
        <v>518085.37</v>
      </c>
    </row>
    <row r="31" spans="2:3" ht="12.75">
      <c r="B31" s="24" t="s">
        <v>27</v>
      </c>
      <c r="C31" s="21">
        <f>C24</f>
        <v>563021.96</v>
      </c>
    </row>
    <row r="32" spans="2:3" ht="12.75">
      <c r="B32" s="22" t="s">
        <v>28</v>
      </c>
      <c r="C32" s="23"/>
    </row>
    <row r="33" spans="2:3" ht="12.75">
      <c r="B33" s="24" t="s">
        <v>29</v>
      </c>
      <c r="C33" s="21">
        <f>C8+C17</f>
        <v>10479.04</v>
      </c>
    </row>
    <row r="34" spans="2:3" ht="12.75">
      <c r="B34" s="24" t="s">
        <v>30</v>
      </c>
      <c r="C34" s="21">
        <f>C25</f>
        <v>0</v>
      </c>
    </row>
    <row r="35" spans="2:3" ht="12.75">
      <c r="B35" s="22" t="s">
        <v>31</v>
      </c>
      <c r="C35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21.75" thickBot="1">
      <c r="B5" s="4" t="s">
        <v>1</v>
      </c>
      <c r="C5" s="35" t="s">
        <v>43</v>
      </c>
    </row>
    <row r="6" spans="2:3" ht="22.5">
      <c r="B6" s="6" t="s">
        <v>2</v>
      </c>
      <c r="C6" s="36">
        <f>C7+C8</f>
        <v>163869.61</v>
      </c>
    </row>
    <row r="7" spans="2:3" ht="12.75">
      <c r="B7" s="8" t="s">
        <v>3</v>
      </c>
      <c r="C7" s="37">
        <v>163869.61</v>
      </c>
    </row>
    <row r="8" spans="2:3" ht="12.75">
      <c r="B8" s="8" t="s">
        <v>4</v>
      </c>
      <c r="C8" s="37">
        <v>0</v>
      </c>
    </row>
    <row r="9" spans="2:3" ht="22.5">
      <c r="B9" s="10" t="s">
        <v>5</v>
      </c>
      <c r="C9" s="37">
        <f>C10+C11</f>
        <v>243034.94</v>
      </c>
    </row>
    <row r="10" spans="2:3" ht="22.5">
      <c r="B10" s="10" t="s">
        <v>6</v>
      </c>
      <c r="C10" s="37">
        <v>243034.94</v>
      </c>
    </row>
    <row r="11" spans="2:3" ht="22.5">
      <c r="B11" s="10" t="s">
        <v>7</v>
      </c>
      <c r="C11" s="37">
        <v>0</v>
      </c>
    </row>
    <row r="12" spans="2:3" ht="31.5">
      <c r="B12" s="11" t="s">
        <v>8</v>
      </c>
      <c r="C12" s="38">
        <f>C13+C14+C15+C16</f>
        <v>181186.38</v>
      </c>
    </row>
    <row r="13" spans="2:3" ht="22.5">
      <c r="B13" s="13" t="s">
        <v>9</v>
      </c>
      <c r="C13" s="39">
        <v>8106.98</v>
      </c>
    </row>
    <row r="14" spans="2:3" ht="12.75">
      <c r="B14" s="13" t="s">
        <v>10</v>
      </c>
      <c r="C14" s="39">
        <v>14204.88</v>
      </c>
    </row>
    <row r="15" spans="2:3" ht="12.75">
      <c r="B15" s="13" t="s">
        <v>11</v>
      </c>
      <c r="C15" s="39">
        <v>139417.76</v>
      </c>
    </row>
    <row r="16" spans="2:3" ht="12.75">
      <c r="B16" s="13" t="s">
        <v>44</v>
      </c>
      <c r="C16" s="39">
        <v>19456.76</v>
      </c>
    </row>
    <row r="17" spans="2:3" ht="21">
      <c r="B17" s="11" t="s">
        <v>12</v>
      </c>
      <c r="C17" s="40">
        <f>C18+C19</f>
        <v>8706.7</v>
      </c>
    </row>
    <row r="18" spans="2:3" ht="12.75">
      <c r="B18" s="13" t="s">
        <v>13</v>
      </c>
      <c r="C18" s="39">
        <v>8706.7</v>
      </c>
    </row>
    <row r="19" spans="2:3" ht="12.75">
      <c r="B19" s="13" t="s">
        <v>14</v>
      </c>
      <c r="C19" s="39">
        <v>0</v>
      </c>
    </row>
    <row r="20" spans="2:3" ht="12.75">
      <c r="B20" s="13" t="s">
        <v>15</v>
      </c>
      <c r="C20" s="39">
        <v>0</v>
      </c>
    </row>
    <row r="21" spans="2:3" ht="12.75">
      <c r="B21" s="16" t="s">
        <v>16</v>
      </c>
      <c r="C21" s="41">
        <v>700</v>
      </c>
    </row>
    <row r="22" spans="2:3" ht="21">
      <c r="B22" s="11" t="s">
        <v>17</v>
      </c>
      <c r="C22" s="38">
        <f>C23</f>
        <v>48849.5</v>
      </c>
    </row>
    <row r="23" spans="2:7" ht="22.5">
      <c r="B23" s="8" t="s">
        <v>36</v>
      </c>
      <c r="C23" s="39">
        <v>48849.5</v>
      </c>
      <c r="G23" s="26"/>
    </row>
    <row r="24" spans="2:3" ht="21">
      <c r="B24" s="11" t="s">
        <v>19</v>
      </c>
      <c r="C24" s="38">
        <f>C25+C26</f>
        <v>283.4</v>
      </c>
    </row>
    <row r="25" spans="2:3" ht="12.75">
      <c r="B25" s="8" t="s">
        <v>20</v>
      </c>
      <c r="C25" s="39">
        <v>0</v>
      </c>
    </row>
    <row r="26" spans="2:9" ht="13.5" thickBot="1">
      <c r="B26" s="17" t="s">
        <v>21</v>
      </c>
      <c r="C26" s="42">
        <v>283.4</v>
      </c>
      <c r="G26" s="26"/>
      <c r="I26" s="26"/>
    </row>
    <row r="27" spans="2:3" ht="13.5" thickBot="1">
      <c r="B27" s="19" t="s">
        <v>22</v>
      </c>
      <c r="C27" s="43">
        <f>C6+C9+C12+C17+C21+C22+C24</f>
        <v>646630.5299999999</v>
      </c>
    </row>
    <row r="28" spans="2:8" ht="12.75">
      <c r="B28" s="44" t="s">
        <v>23</v>
      </c>
      <c r="C28" s="45">
        <f>C6+C12+C17+C21+C9</f>
        <v>597497.63</v>
      </c>
      <c r="D28" s="26"/>
      <c r="E28" s="26"/>
      <c r="H28" s="26"/>
    </row>
    <row r="29" spans="2:3" ht="12.75">
      <c r="B29" s="44" t="s">
        <v>24</v>
      </c>
      <c r="C29" s="45">
        <f>C24+C22</f>
        <v>49132.9</v>
      </c>
    </row>
    <row r="30" spans="2:5" ht="12.75">
      <c r="B30" s="46" t="s">
        <v>25</v>
      </c>
      <c r="C30" s="47">
        <f>C28+C29</f>
        <v>646630.53</v>
      </c>
      <c r="E30" s="26"/>
    </row>
    <row r="31" spans="2:3" ht="12.75">
      <c r="B31" s="48" t="s">
        <v>26</v>
      </c>
      <c r="C31" s="45">
        <f>C7+C12+C19+C9+C21</f>
        <v>588790.9299999999</v>
      </c>
    </row>
    <row r="32" spans="2:3" ht="12.75">
      <c r="B32" s="48" t="s">
        <v>27</v>
      </c>
      <c r="C32" s="45">
        <f>C25+C23</f>
        <v>48849.5</v>
      </c>
    </row>
    <row r="33" spans="2:6" ht="12.75">
      <c r="B33" s="46" t="s">
        <v>28</v>
      </c>
      <c r="C33" s="49">
        <f>C31+C32</f>
        <v>637640.4299999999</v>
      </c>
      <c r="E33" s="26"/>
      <c r="F33" s="26"/>
    </row>
    <row r="34" spans="2:6" ht="12.75">
      <c r="B34" s="48" t="s">
        <v>29</v>
      </c>
      <c r="C34" s="45">
        <f>C8+C18</f>
        <v>8706.7</v>
      </c>
      <c r="E34" s="26"/>
      <c r="F34" s="26"/>
    </row>
    <row r="35" spans="2:3" ht="12.75">
      <c r="B35" s="48" t="s">
        <v>30</v>
      </c>
      <c r="C35" s="45">
        <f>C26</f>
        <v>283.4</v>
      </c>
    </row>
    <row r="36" spans="2:3" ht="12.75">
      <c r="B36" s="46" t="s">
        <v>31</v>
      </c>
      <c r="C36" s="50">
        <f>C34+C35</f>
        <v>8990.1</v>
      </c>
    </row>
    <row r="37" spans="2:3" ht="12.75">
      <c r="B37" s="51"/>
      <c r="C37" s="52"/>
    </row>
    <row r="38" spans="2:3" ht="13.5" thickBot="1">
      <c r="B38" s="53"/>
      <c r="C38" s="54"/>
    </row>
    <row r="43" ht="12.75">
      <c r="C43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21.75" thickBot="1">
      <c r="B5" s="4" t="s">
        <v>1</v>
      </c>
      <c r="C5" s="35" t="s">
        <v>45</v>
      </c>
    </row>
    <row r="6" spans="2:3" ht="22.5">
      <c r="B6" s="6" t="s">
        <v>2</v>
      </c>
      <c r="C6" s="36">
        <f>C7+C8</f>
        <v>501935.22</v>
      </c>
    </row>
    <row r="7" spans="2:3" ht="12.75">
      <c r="B7" s="8" t="s">
        <v>3</v>
      </c>
      <c r="C7" s="37">
        <v>429567.87</v>
      </c>
    </row>
    <row r="8" spans="2:3" ht="12.75">
      <c r="B8" s="8" t="s">
        <v>4</v>
      </c>
      <c r="C8" s="37">
        <v>72367.35</v>
      </c>
    </row>
    <row r="9" spans="2:3" ht="22.5">
      <c r="B9" s="10" t="s">
        <v>5</v>
      </c>
      <c r="C9" s="37">
        <f>C10+C11</f>
        <v>368664.58</v>
      </c>
    </row>
    <row r="10" spans="2:3" ht="22.5">
      <c r="B10" s="10" t="s">
        <v>6</v>
      </c>
      <c r="C10" s="37">
        <v>315988.02</v>
      </c>
    </row>
    <row r="11" spans="2:3" ht="22.5">
      <c r="B11" s="10" t="s">
        <v>7</v>
      </c>
      <c r="C11" s="37">
        <v>52676.56</v>
      </c>
    </row>
    <row r="12" spans="2:3" ht="31.5">
      <c r="B12" s="11" t="s">
        <v>8</v>
      </c>
      <c r="C12" s="38">
        <f>C13+C14+C15+C16</f>
        <v>113092.43000000001</v>
      </c>
    </row>
    <row r="13" spans="2:3" ht="22.5">
      <c r="B13" s="13" t="s">
        <v>9</v>
      </c>
      <c r="C13" s="39">
        <v>25537</v>
      </c>
    </row>
    <row r="14" spans="2:3" ht="12.75">
      <c r="B14" s="13" t="s">
        <v>10</v>
      </c>
      <c r="C14" s="39">
        <v>63234.48</v>
      </c>
    </row>
    <row r="15" spans="2:3" ht="12.75">
      <c r="B15" s="13" t="s">
        <v>11</v>
      </c>
      <c r="C15" s="39">
        <v>0</v>
      </c>
    </row>
    <row r="16" spans="2:3" ht="12.75">
      <c r="B16" s="13" t="s">
        <v>44</v>
      </c>
      <c r="C16" s="39">
        <v>24320.95</v>
      </c>
    </row>
    <row r="17" spans="2:3" ht="21">
      <c r="B17" s="11" t="s">
        <v>12</v>
      </c>
      <c r="C17" s="40">
        <f>C18+C19</f>
        <v>17413.4</v>
      </c>
    </row>
    <row r="18" spans="2:3" ht="12.75">
      <c r="B18" s="13" t="s">
        <v>13</v>
      </c>
      <c r="C18" s="39">
        <v>17413.4</v>
      </c>
    </row>
    <row r="19" spans="2:3" ht="12.75">
      <c r="B19" s="13" t="s">
        <v>14</v>
      </c>
      <c r="C19" s="39">
        <v>0</v>
      </c>
    </row>
    <row r="20" spans="2:3" ht="12.75">
      <c r="B20" s="13" t="s">
        <v>15</v>
      </c>
      <c r="C20" s="39">
        <v>0</v>
      </c>
    </row>
    <row r="21" spans="2:3" ht="12.75">
      <c r="B21" s="16" t="s">
        <v>16</v>
      </c>
      <c r="C21" s="41">
        <v>3770</v>
      </c>
    </row>
    <row r="22" spans="2:3" ht="21">
      <c r="B22" s="11" t="s">
        <v>17</v>
      </c>
      <c r="C22" s="38">
        <f>C23</f>
        <v>0</v>
      </c>
    </row>
    <row r="23" spans="2:7" ht="22.5">
      <c r="B23" s="8" t="s">
        <v>36</v>
      </c>
      <c r="C23" s="39">
        <v>0</v>
      </c>
      <c r="G23" s="26"/>
    </row>
    <row r="24" spans="2:3" ht="21">
      <c r="B24" s="11" t="s">
        <v>19</v>
      </c>
      <c r="C24" s="38">
        <f>C25+C26</f>
        <v>2834</v>
      </c>
    </row>
    <row r="25" spans="2:3" ht="12.75">
      <c r="B25" s="8" t="s">
        <v>20</v>
      </c>
      <c r="C25" s="39">
        <v>0</v>
      </c>
    </row>
    <row r="26" spans="2:9" ht="13.5" thickBot="1">
      <c r="B26" s="17" t="s">
        <v>21</v>
      </c>
      <c r="C26" s="42">
        <v>2834</v>
      </c>
      <c r="G26" s="26"/>
      <c r="I26" s="26"/>
    </row>
    <row r="27" spans="2:3" ht="13.5" thickBot="1">
      <c r="B27" s="19" t="s">
        <v>22</v>
      </c>
      <c r="C27" s="43">
        <f>C6+C9+C12+C17+C21+C22+C24</f>
        <v>1007709.6300000001</v>
      </c>
    </row>
    <row r="28" spans="2:8" ht="12.75">
      <c r="B28" s="44" t="s">
        <v>23</v>
      </c>
      <c r="C28" s="45">
        <f>C6+C12+C17+C21+C9</f>
        <v>1004875.6300000001</v>
      </c>
      <c r="D28" s="26"/>
      <c r="E28" s="26"/>
      <c r="H28" s="26"/>
    </row>
    <row r="29" spans="2:3" ht="12.75">
      <c r="B29" s="44" t="s">
        <v>24</v>
      </c>
      <c r="C29" s="45">
        <f>C24+C22</f>
        <v>2834</v>
      </c>
    </row>
    <row r="30" spans="2:5" ht="12.75">
      <c r="B30" s="46" t="s">
        <v>25</v>
      </c>
      <c r="C30" s="47">
        <f>C28+C29</f>
        <v>1007709.6300000001</v>
      </c>
      <c r="E30" s="26"/>
    </row>
    <row r="31" spans="2:3" ht="12.75">
      <c r="B31" s="48" t="s">
        <v>26</v>
      </c>
      <c r="C31" s="45">
        <f>C7+C12+C19+C9+C21</f>
        <v>915094.8800000001</v>
      </c>
    </row>
    <row r="32" spans="2:3" ht="12.75">
      <c r="B32" s="48" t="s">
        <v>27</v>
      </c>
      <c r="C32" s="45">
        <f>C25+C23</f>
        <v>0</v>
      </c>
    </row>
    <row r="33" spans="2:6" ht="12.75">
      <c r="B33" s="46" t="s">
        <v>28</v>
      </c>
      <c r="C33" s="49">
        <f>C31+C32</f>
        <v>915094.8800000001</v>
      </c>
      <c r="E33" s="26"/>
      <c r="F33" s="26"/>
    </row>
    <row r="34" spans="2:6" ht="12.75">
      <c r="B34" s="48" t="s">
        <v>29</v>
      </c>
      <c r="C34" s="45">
        <f>C8+C18</f>
        <v>89780.75</v>
      </c>
      <c r="E34" s="26"/>
      <c r="F34" s="26"/>
    </row>
    <row r="35" spans="2:3" ht="12.75">
      <c r="B35" s="48" t="s">
        <v>30</v>
      </c>
      <c r="C35" s="45">
        <f>C26</f>
        <v>2834</v>
      </c>
    </row>
    <row r="36" spans="2:3" ht="12.75">
      <c r="B36" s="46" t="s">
        <v>31</v>
      </c>
      <c r="C36" s="50">
        <f>C34+C35</f>
        <v>92614.75</v>
      </c>
    </row>
    <row r="37" spans="2:3" ht="12.75">
      <c r="B37" s="51"/>
      <c r="C37" s="52"/>
    </row>
    <row r="38" spans="2:3" ht="13.5" thickBot="1">
      <c r="B38" s="53"/>
      <c r="C38" s="54"/>
    </row>
    <row r="43" ht="12.75">
      <c r="C43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">
      <selection activeCell="E39" sqref="E39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32.25" thickBot="1">
      <c r="B5" s="4" t="s">
        <v>1</v>
      </c>
      <c r="C5" s="35" t="s">
        <v>46</v>
      </c>
    </row>
    <row r="6" spans="2:3" ht="22.5">
      <c r="B6" s="6" t="s">
        <v>2</v>
      </c>
      <c r="C6" s="36">
        <f>C7+C8</f>
        <v>27087.199999999997</v>
      </c>
    </row>
    <row r="7" spans="2:3" ht="12.75">
      <c r="B7" s="8" t="s">
        <v>3</v>
      </c>
      <c r="C7" s="37">
        <v>24392.71</v>
      </c>
    </row>
    <row r="8" spans="2:3" ht="12.75">
      <c r="B8" s="8" t="s">
        <v>4</v>
      </c>
      <c r="C8" s="37">
        <v>2694.49</v>
      </c>
    </row>
    <row r="9" spans="2:3" ht="22.5">
      <c r="B9" s="10" t="s">
        <v>5</v>
      </c>
      <c r="C9" s="37">
        <f>C10+C11</f>
        <v>366948.01</v>
      </c>
    </row>
    <row r="10" spans="2:3" ht="22.5">
      <c r="B10" s="10" t="s">
        <v>6</v>
      </c>
      <c r="C10" s="37">
        <v>366948.01</v>
      </c>
    </row>
    <row r="11" spans="2:3" ht="22.5">
      <c r="B11" s="10" t="s">
        <v>7</v>
      </c>
      <c r="C11" s="37">
        <v>0</v>
      </c>
    </row>
    <row r="12" spans="2:3" ht="31.5">
      <c r="B12" s="11" t="s">
        <v>8</v>
      </c>
      <c r="C12" s="38">
        <f>C13+C14+C15+C16</f>
        <v>237038.24000000002</v>
      </c>
    </row>
    <row r="13" spans="2:3" ht="22.5">
      <c r="B13" s="13" t="s">
        <v>9</v>
      </c>
      <c r="C13" s="39">
        <v>55866.59</v>
      </c>
    </row>
    <row r="14" spans="2:3" ht="12.75">
      <c r="B14" s="13" t="s">
        <v>10</v>
      </c>
      <c r="C14" s="39">
        <v>81263.67</v>
      </c>
    </row>
    <row r="15" spans="2:3" ht="12.75">
      <c r="B15" s="13" t="s">
        <v>11</v>
      </c>
      <c r="C15" s="39">
        <v>75530.46</v>
      </c>
    </row>
    <row r="16" spans="2:3" ht="12.75">
      <c r="B16" s="13" t="s">
        <v>44</v>
      </c>
      <c r="C16" s="39">
        <v>24377.52</v>
      </c>
    </row>
    <row r="17" spans="2:3" ht="21">
      <c r="B17" s="11" t="s">
        <v>12</v>
      </c>
      <c r="C17" s="40">
        <f>C18+C19</f>
        <v>8706.7</v>
      </c>
    </row>
    <row r="18" spans="2:3" ht="12.75">
      <c r="B18" s="13" t="s">
        <v>13</v>
      </c>
      <c r="C18" s="39">
        <v>8706.7</v>
      </c>
    </row>
    <row r="19" spans="2:3" ht="12.75">
      <c r="B19" s="13" t="s">
        <v>14</v>
      </c>
      <c r="C19" s="39">
        <v>0</v>
      </c>
    </row>
    <row r="20" spans="2:3" ht="12.75">
      <c r="B20" s="13" t="s">
        <v>15</v>
      </c>
      <c r="C20" s="39">
        <v>0</v>
      </c>
    </row>
    <row r="21" spans="2:3" ht="12.75">
      <c r="B21" s="16" t="s">
        <v>16</v>
      </c>
      <c r="C21" s="41">
        <v>56.55</v>
      </c>
    </row>
    <row r="22" spans="2:3" ht="21">
      <c r="B22" s="11" t="s">
        <v>17</v>
      </c>
      <c r="C22" s="38">
        <f>C23</f>
        <v>2103.92</v>
      </c>
    </row>
    <row r="23" spans="2:7" ht="22.5">
      <c r="B23" s="8" t="s">
        <v>36</v>
      </c>
      <c r="C23" s="39">
        <v>2103.92</v>
      </c>
      <c r="G23" s="26"/>
    </row>
    <row r="24" spans="2:3" ht="21">
      <c r="B24" s="11" t="s">
        <v>19</v>
      </c>
      <c r="C24" s="38">
        <f>C25+C26</f>
        <v>153308.51</v>
      </c>
    </row>
    <row r="25" spans="2:3" ht="12.75">
      <c r="B25" s="8" t="s">
        <v>20</v>
      </c>
      <c r="C25" s="39">
        <v>113414.51</v>
      </c>
    </row>
    <row r="26" spans="2:9" ht="13.5" thickBot="1">
      <c r="B26" s="17" t="s">
        <v>21</v>
      </c>
      <c r="C26" s="42">
        <v>39894</v>
      </c>
      <c r="G26" s="26"/>
      <c r="I26" s="26"/>
    </row>
    <row r="27" spans="2:6" ht="13.5" thickBot="1">
      <c r="B27" s="19" t="s">
        <v>22</v>
      </c>
      <c r="C27" s="43">
        <f>C6+C9+C12+C17+C21+C22+C24</f>
        <v>795249.1300000001</v>
      </c>
      <c r="F27" s="26"/>
    </row>
    <row r="28" spans="2:8" ht="12.75">
      <c r="B28" s="44" t="s">
        <v>23</v>
      </c>
      <c r="C28" s="45">
        <f>C6+C12+C17+C21+C9</f>
        <v>639836.7</v>
      </c>
      <c r="D28" s="26"/>
      <c r="E28" s="26"/>
      <c r="H28" s="26"/>
    </row>
    <row r="29" spans="2:3" ht="12.75">
      <c r="B29" s="44" t="s">
        <v>24</v>
      </c>
      <c r="C29" s="45">
        <f>C24+C22</f>
        <v>155412.43000000002</v>
      </c>
    </row>
    <row r="30" spans="2:5" ht="12.75">
      <c r="B30" s="46" t="s">
        <v>25</v>
      </c>
      <c r="C30" s="47">
        <f>C28+C29</f>
        <v>795249.13</v>
      </c>
      <c r="E30" s="26"/>
    </row>
    <row r="31" spans="2:3" ht="12.75">
      <c r="B31" s="48" t="s">
        <v>26</v>
      </c>
      <c r="C31" s="45">
        <f>C7+C12+C19+C9+C21</f>
        <v>628435.51</v>
      </c>
    </row>
    <row r="32" spans="2:3" ht="12.75">
      <c r="B32" s="48" t="s">
        <v>27</v>
      </c>
      <c r="C32" s="45">
        <f>C25+C23</f>
        <v>115518.43</v>
      </c>
    </row>
    <row r="33" spans="2:6" ht="12.75">
      <c r="B33" s="46" t="s">
        <v>28</v>
      </c>
      <c r="C33" s="49">
        <f>C31+C32</f>
        <v>743953.94</v>
      </c>
      <c r="E33" s="26"/>
      <c r="F33" s="26"/>
    </row>
    <row r="34" spans="2:6" ht="12.75">
      <c r="B34" s="48" t="s">
        <v>29</v>
      </c>
      <c r="C34" s="45">
        <f>C8+C18</f>
        <v>11401.19</v>
      </c>
      <c r="E34" s="26"/>
      <c r="F34" s="26"/>
    </row>
    <row r="35" spans="2:3" ht="12.75">
      <c r="B35" s="48" t="s">
        <v>30</v>
      </c>
      <c r="C35" s="45">
        <f>C26</f>
        <v>39894</v>
      </c>
    </row>
    <row r="36" spans="2:3" ht="12.75">
      <c r="B36" s="46" t="s">
        <v>31</v>
      </c>
      <c r="C36" s="50">
        <f>C34+C35</f>
        <v>51295.19</v>
      </c>
    </row>
    <row r="37" spans="2:3" ht="12.75">
      <c r="B37" s="51"/>
      <c r="C37" s="52"/>
    </row>
    <row r="38" spans="2:3" ht="13.5" thickBot="1">
      <c r="B38" s="53"/>
      <c r="C38" s="54"/>
    </row>
    <row r="43" ht="12.75">
      <c r="C43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">
      <selection activeCell="L3" sqref="L3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32.25" thickBot="1">
      <c r="B5" s="4" t="s">
        <v>1</v>
      </c>
      <c r="C5" s="35" t="s">
        <v>47</v>
      </c>
    </row>
    <row r="6" spans="2:3" ht="22.5">
      <c r="B6" s="6" t="s">
        <v>2</v>
      </c>
      <c r="C6" s="36">
        <f>C7+C8</f>
        <v>378005.69</v>
      </c>
    </row>
    <row r="7" spans="2:3" ht="12.75">
      <c r="B7" s="8" t="s">
        <v>3</v>
      </c>
      <c r="C7" s="37">
        <v>373218.93</v>
      </c>
    </row>
    <row r="8" spans="2:3" ht="12.75">
      <c r="B8" s="8" t="s">
        <v>4</v>
      </c>
      <c r="C8" s="37">
        <v>4786.76</v>
      </c>
    </row>
    <row r="9" spans="2:3" ht="22.5">
      <c r="B9" s="10" t="s">
        <v>5</v>
      </c>
      <c r="C9" s="37">
        <f>C10+C11</f>
        <v>381474.35</v>
      </c>
    </row>
    <row r="10" spans="2:3" ht="22.5">
      <c r="B10" s="10" t="s">
        <v>6</v>
      </c>
      <c r="C10" s="37">
        <v>381474.35</v>
      </c>
    </row>
    <row r="11" spans="2:3" ht="22.5">
      <c r="B11" s="10" t="s">
        <v>7</v>
      </c>
      <c r="C11" s="37">
        <v>0</v>
      </c>
    </row>
    <row r="12" spans="2:3" ht="31.5">
      <c r="B12" s="11" t="s">
        <v>8</v>
      </c>
      <c r="C12" s="38">
        <f>C13+C14+C15+C16</f>
        <v>131944.28999999998</v>
      </c>
    </row>
    <row r="13" spans="2:3" ht="22.5">
      <c r="B13" s="13" t="s">
        <v>9</v>
      </c>
      <c r="C13" s="39">
        <v>0</v>
      </c>
    </row>
    <row r="14" spans="2:3" ht="12.75">
      <c r="B14" s="13" t="s">
        <v>10</v>
      </c>
      <c r="C14" s="39">
        <v>95742.43</v>
      </c>
    </row>
    <row r="15" spans="2:3" ht="12.75">
      <c r="B15" s="13" t="s">
        <v>11</v>
      </c>
      <c r="C15" s="39">
        <v>5867.69</v>
      </c>
    </row>
    <row r="16" spans="2:3" ht="12.75">
      <c r="B16" s="13" t="s">
        <v>44</v>
      </c>
      <c r="C16" s="39">
        <v>30334.17</v>
      </c>
    </row>
    <row r="17" spans="2:3" ht="21">
      <c r="B17" s="11" t="s">
        <v>12</v>
      </c>
      <c r="C17" s="40">
        <f>C18+C19</f>
        <v>8706.7</v>
      </c>
    </row>
    <row r="18" spans="2:3" ht="12.75">
      <c r="B18" s="13" t="s">
        <v>13</v>
      </c>
      <c r="C18" s="39">
        <v>8706.7</v>
      </c>
    </row>
    <row r="19" spans="2:3" ht="12.75">
      <c r="B19" s="13" t="s">
        <v>14</v>
      </c>
      <c r="C19" s="39">
        <v>0</v>
      </c>
    </row>
    <row r="20" spans="2:3" ht="12.75">
      <c r="B20" s="13" t="s">
        <v>15</v>
      </c>
      <c r="C20" s="39">
        <v>0</v>
      </c>
    </row>
    <row r="21" spans="2:3" ht="12.75">
      <c r="B21" s="16" t="s">
        <v>16</v>
      </c>
      <c r="C21" s="41">
        <v>1360</v>
      </c>
    </row>
    <row r="22" spans="2:3" ht="21">
      <c r="B22" s="11" t="s">
        <v>17</v>
      </c>
      <c r="C22" s="38">
        <f>C23</f>
        <v>2870</v>
      </c>
    </row>
    <row r="23" spans="2:7" ht="22.5">
      <c r="B23" s="8" t="s">
        <v>36</v>
      </c>
      <c r="C23" s="39">
        <v>2870</v>
      </c>
      <c r="G23" s="26"/>
    </row>
    <row r="24" spans="2:3" ht="21">
      <c r="B24" s="11" t="s">
        <v>19</v>
      </c>
      <c r="C24" s="38">
        <f>C25+C26</f>
        <v>124641.5</v>
      </c>
    </row>
    <row r="25" spans="2:3" ht="12.75">
      <c r="B25" s="8" t="s">
        <v>20</v>
      </c>
      <c r="C25" s="39">
        <v>124641.5</v>
      </c>
    </row>
    <row r="26" spans="2:9" ht="13.5" thickBot="1">
      <c r="B26" s="17" t="s">
        <v>21</v>
      </c>
      <c r="C26" s="42">
        <v>0</v>
      </c>
      <c r="G26" s="26"/>
      <c r="I26" s="26"/>
    </row>
    <row r="27" spans="2:6" ht="13.5" thickBot="1">
      <c r="B27" s="19" t="s">
        <v>22</v>
      </c>
      <c r="C27" s="43">
        <f>C6+C9+C12+C17+C21+C22+C24</f>
        <v>1029002.53</v>
      </c>
      <c r="F27" s="26"/>
    </row>
    <row r="28" spans="2:8" ht="12.75">
      <c r="B28" s="44" t="s">
        <v>23</v>
      </c>
      <c r="C28" s="45">
        <f>C6+C12+C17+C21+C9</f>
        <v>901491.03</v>
      </c>
      <c r="D28" s="26"/>
      <c r="E28" s="26"/>
      <c r="H28" s="26"/>
    </row>
    <row r="29" spans="2:3" ht="12.75">
      <c r="B29" s="44" t="s">
        <v>24</v>
      </c>
      <c r="C29" s="45">
        <f>C24+C22</f>
        <v>127511.5</v>
      </c>
    </row>
    <row r="30" spans="2:5" ht="12.75">
      <c r="B30" s="46" t="s">
        <v>25</v>
      </c>
      <c r="C30" s="47">
        <f>C28+C29</f>
        <v>1029002.53</v>
      </c>
      <c r="E30" s="26"/>
    </row>
    <row r="31" spans="2:3" ht="12.75">
      <c r="B31" s="48" t="s">
        <v>26</v>
      </c>
      <c r="C31" s="45">
        <f>C7+C12+C19+C9+C21</f>
        <v>887997.57</v>
      </c>
    </row>
    <row r="32" spans="2:3" ht="12.75">
      <c r="B32" s="48" t="s">
        <v>27</v>
      </c>
      <c r="C32" s="45">
        <f>C25+C23</f>
        <v>127511.5</v>
      </c>
    </row>
    <row r="33" spans="2:6" ht="12.75">
      <c r="B33" s="46" t="s">
        <v>28</v>
      </c>
      <c r="C33" s="49">
        <f>C31+C32</f>
        <v>1015509.07</v>
      </c>
      <c r="E33" s="26"/>
      <c r="F33" s="26"/>
    </row>
    <row r="34" spans="2:6" ht="12.75">
      <c r="B34" s="48" t="s">
        <v>29</v>
      </c>
      <c r="C34" s="45">
        <f>C8+C18</f>
        <v>13493.460000000001</v>
      </c>
      <c r="E34" s="26"/>
      <c r="F34" s="26"/>
    </row>
    <row r="35" spans="2:3" ht="12.75">
      <c r="B35" s="48" t="s">
        <v>30</v>
      </c>
      <c r="C35" s="45">
        <f>C26</f>
        <v>0</v>
      </c>
    </row>
    <row r="36" spans="2:3" ht="12.75">
      <c r="B36" s="46" t="s">
        <v>31</v>
      </c>
      <c r="C36" s="50">
        <f>C34+C35</f>
        <v>13493.460000000001</v>
      </c>
    </row>
    <row r="37" spans="2:3" ht="12.75">
      <c r="B37" s="51"/>
      <c r="C37" s="52"/>
    </row>
    <row r="38" spans="2:3" ht="13.5" thickBot="1">
      <c r="B38" s="53"/>
      <c r="C38" s="54"/>
    </row>
    <row r="43" ht="12.75">
      <c r="C43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6" sqref="U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5"/>
  <sheetViews>
    <sheetView zoomScalePageLayoutView="0" workbookViewId="0" topLeftCell="A1">
      <selection activeCell="E31" sqref="E31"/>
    </sheetView>
  </sheetViews>
  <sheetFormatPr defaultColWidth="9.140625" defaultRowHeight="12.75"/>
  <cols>
    <col min="2" max="2" width="31.8515625" style="0" customWidth="1"/>
    <col min="3" max="3" width="21.8515625" style="0" customWidth="1"/>
    <col min="6" max="6" width="10.14062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21.75" thickBot="1">
      <c r="B5" s="4" t="s">
        <v>1</v>
      </c>
      <c r="C5" s="5" t="s">
        <v>34</v>
      </c>
    </row>
    <row r="6" spans="2:3" ht="22.5">
      <c r="B6" s="6" t="s">
        <v>2</v>
      </c>
      <c r="C6" s="27">
        <f>C7+C8</f>
        <v>233168.9</v>
      </c>
    </row>
    <row r="7" spans="2:3" ht="12.75">
      <c r="B7" s="8" t="s">
        <v>3</v>
      </c>
      <c r="C7" s="9">
        <v>233168.9</v>
      </c>
    </row>
    <row r="8" spans="2:3" ht="12.75">
      <c r="B8" s="8" t="s">
        <v>4</v>
      </c>
      <c r="C8" s="9">
        <v>0</v>
      </c>
    </row>
    <row r="9" spans="2:3" ht="22.5">
      <c r="B9" s="10" t="s">
        <v>5</v>
      </c>
      <c r="C9" s="32">
        <f>C10+C11</f>
        <v>269170.4</v>
      </c>
    </row>
    <row r="10" spans="2:3" ht="22.5">
      <c r="B10" s="10" t="s">
        <v>6</v>
      </c>
      <c r="C10" s="9">
        <v>269170.4</v>
      </c>
    </row>
    <row r="11" spans="2:3" ht="22.5">
      <c r="B11" s="10" t="s">
        <v>7</v>
      </c>
      <c r="C11" s="9">
        <v>0</v>
      </c>
    </row>
    <row r="12" spans="2:3" ht="31.5">
      <c r="B12" s="11" t="s">
        <v>8</v>
      </c>
      <c r="C12" s="28">
        <f>C13+C14+C15</f>
        <v>223240.38</v>
      </c>
    </row>
    <row r="13" spans="2:3" ht="22.5">
      <c r="B13" s="13" t="s">
        <v>9</v>
      </c>
      <c r="C13" s="14">
        <v>0</v>
      </c>
    </row>
    <row r="14" spans="2:3" ht="12.75">
      <c r="B14" s="13" t="s">
        <v>10</v>
      </c>
      <c r="C14" s="14">
        <v>65006.72</v>
      </c>
    </row>
    <row r="15" spans="2:3" ht="12.75">
      <c r="B15" s="13" t="s">
        <v>11</v>
      </c>
      <c r="C15" s="14">
        <v>158233.66</v>
      </c>
    </row>
    <row r="16" spans="2:3" ht="21">
      <c r="B16" s="11" t="s">
        <v>12</v>
      </c>
      <c r="C16" s="29">
        <f>C17+C18</f>
        <v>203765.78</v>
      </c>
    </row>
    <row r="17" spans="2:3" ht="12.75">
      <c r="B17" s="13" t="s">
        <v>13</v>
      </c>
      <c r="C17" s="14">
        <v>8706.7</v>
      </c>
    </row>
    <row r="18" spans="2:3" ht="12.75">
      <c r="B18" s="13" t="s">
        <v>14</v>
      </c>
      <c r="C18" s="14">
        <v>195059.08</v>
      </c>
    </row>
    <row r="19" spans="2:3" ht="12.75">
      <c r="B19" s="13" t="s">
        <v>15</v>
      </c>
      <c r="C19" s="14">
        <v>0</v>
      </c>
    </row>
    <row r="20" spans="2:3" ht="12.75">
      <c r="B20" s="16" t="s">
        <v>16</v>
      </c>
      <c r="C20" s="30">
        <v>0</v>
      </c>
    </row>
    <row r="21" spans="2:3" ht="21">
      <c r="B21" s="11" t="s">
        <v>17</v>
      </c>
      <c r="C21" s="28">
        <f>C22</f>
        <v>0</v>
      </c>
    </row>
    <row r="22" spans="2:3" ht="22.5">
      <c r="B22" s="8" t="s">
        <v>18</v>
      </c>
      <c r="C22" s="14">
        <v>0</v>
      </c>
    </row>
    <row r="23" spans="2:3" ht="21">
      <c r="B23" s="11" t="s">
        <v>19</v>
      </c>
      <c r="C23" s="28">
        <f>C24+C25</f>
        <v>42569.95</v>
      </c>
    </row>
    <row r="24" spans="2:3" ht="12.75">
      <c r="B24" s="8" t="s">
        <v>20</v>
      </c>
      <c r="C24" s="14">
        <v>42569.95</v>
      </c>
    </row>
    <row r="25" spans="2:3" ht="13.5" thickBot="1">
      <c r="B25" s="17" t="s">
        <v>21</v>
      </c>
      <c r="C25" s="18">
        <v>0</v>
      </c>
    </row>
    <row r="26" spans="2:3" ht="13.5" thickBot="1">
      <c r="B26" s="19" t="s">
        <v>22</v>
      </c>
      <c r="C26" s="20">
        <f>C6+C12+C16+C21+C23+C9</f>
        <v>971915.41</v>
      </c>
    </row>
    <row r="27" spans="2:3" ht="12.75">
      <c r="B27" s="1" t="s">
        <v>23</v>
      </c>
      <c r="C27" s="21">
        <f>C6+C12+C16+C21+C9</f>
        <v>929345.4600000001</v>
      </c>
    </row>
    <row r="28" spans="2:3" ht="12.75">
      <c r="B28" s="1" t="s">
        <v>24</v>
      </c>
      <c r="C28" s="21">
        <f>C23</f>
        <v>42569.95</v>
      </c>
    </row>
    <row r="29" spans="2:3" ht="12.75">
      <c r="B29" s="22" t="s">
        <v>25</v>
      </c>
      <c r="C29" s="31">
        <f>C27+C28</f>
        <v>971915.41</v>
      </c>
    </row>
    <row r="30" spans="2:3" ht="12.75">
      <c r="B30" s="24" t="s">
        <v>26</v>
      </c>
      <c r="C30" s="21">
        <f>C7+C12+C18+C22+C9</f>
        <v>920638.76</v>
      </c>
    </row>
    <row r="31" spans="2:3" ht="12.75">
      <c r="B31" s="24" t="s">
        <v>27</v>
      </c>
      <c r="C31" s="21">
        <f>C24</f>
        <v>42569.95</v>
      </c>
    </row>
    <row r="32" spans="2:3" ht="12.75">
      <c r="B32" s="22" t="s">
        <v>28</v>
      </c>
      <c r="C32" s="23">
        <f>C30+C31</f>
        <v>963208.71</v>
      </c>
    </row>
    <row r="33" spans="2:6" ht="12.75">
      <c r="B33" s="24" t="s">
        <v>29</v>
      </c>
      <c r="C33" s="21">
        <f>C8+C17</f>
        <v>8706.7</v>
      </c>
      <c r="F33" s="26"/>
    </row>
    <row r="34" spans="2:3" ht="12.75">
      <c r="B34" s="24" t="s">
        <v>30</v>
      </c>
      <c r="C34" s="21">
        <f>C25</f>
        <v>0</v>
      </c>
    </row>
    <row r="35" spans="2:3" ht="12.75">
      <c r="B35" s="22" t="s">
        <v>31</v>
      </c>
      <c r="C35" s="25">
        <f>C33+C34</f>
        <v>8706.7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21.75" thickBot="1">
      <c r="B5" s="4" t="s">
        <v>1</v>
      </c>
      <c r="C5" s="5" t="s">
        <v>35</v>
      </c>
    </row>
    <row r="6" spans="2:3" ht="22.5">
      <c r="B6" s="6" t="s">
        <v>2</v>
      </c>
      <c r="C6" s="27">
        <f>C7+C8</f>
        <v>376592.68</v>
      </c>
    </row>
    <row r="7" spans="2:3" ht="12.75">
      <c r="B7" s="8" t="s">
        <v>3</v>
      </c>
      <c r="C7" s="9">
        <v>376592.68</v>
      </c>
    </row>
    <row r="8" spans="2:3" ht="12.75">
      <c r="B8" s="8" t="s">
        <v>4</v>
      </c>
      <c r="C8" s="9">
        <v>0</v>
      </c>
    </row>
    <row r="9" spans="2:3" ht="22.5">
      <c r="B9" s="10" t="s">
        <v>5</v>
      </c>
      <c r="C9" s="9">
        <f>C10+C11</f>
        <v>438271.67</v>
      </c>
    </row>
    <row r="10" spans="2:3" ht="22.5">
      <c r="B10" s="10" t="s">
        <v>6</v>
      </c>
      <c r="C10" s="9">
        <v>438271.67</v>
      </c>
    </row>
    <row r="11" spans="2:3" ht="22.5">
      <c r="B11" s="10" t="s">
        <v>7</v>
      </c>
      <c r="C11" s="9">
        <v>0</v>
      </c>
    </row>
    <row r="12" spans="2:3" ht="31.5">
      <c r="B12" s="11" t="s">
        <v>8</v>
      </c>
      <c r="C12" s="28">
        <f>C13+C14+C15</f>
        <v>86598.61</v>
      </c>
    </row>
    <row r="13" spans="2:3" ht="22.5">
      <c r="B13" s="13" t="s">
        <v>9</v>
      </c>
      <c r="C13" s="14">
        <v>0</v>
      </c>
    </row>
    <row r="14" spans="2:3" ht="12.75">
      <c r="B14" s="13" t="s">
        <v>10</v>
      </c>
      <c r="C14" s="14">
        <v>83696.16</v>
      </c>
    </row>
    <row r="15" spans="2:3" ht="12.75">
      <c r="B15" s="13" t="s">
        <v>11</v>
      </c>
      <c r="C15" s="14">
        <v>2902.45</v>
      </c>
    </row>
    <row r="16" spans="2:3" ht="21">
      <c r="B16" s="11" t="s">
        <v>12</v>
      </c>
      <c r="C16" s="29">
        <f>C17+C18</f>
        <v>448695.48</v>
      </c>
    </row>
    <row r="17" spans="2:3" ht="12.75">
      <c r="B17" s="13" t="s">
        <v>13</v>
      </c>
      <c r="C17" s="14">
        <v>9812.56</v>
      </c>
    </row>
    <row r="18" spans="2:3" ht="12.75">
      <c r="B18" s="13" t="s">
        <v>14</v>
      </c>
      <c r="C18" s="14">
        <v>438882.92</v>
      </c>
    </row>
    <row r="19" spans="2:3" ht="12.75">
      <c r="B19" s="13" t="s">
        <v>15</v>
      </c>
      <c r="C19" s="14">
        <v>0</v>
      </c>
    </row>
    <row r="20" spans="2:3" ht="12.75">
      <c r="B20" s="16" t="s">
        <v>16</v>
      </c>
      <c r="C20" s="30">
        <v>2000</v>
      </c>
    </row>
    <row r="21" spans="2:3" ht="21">
      <c r="B21" s="11" t="s">
        <v>17</v>
      </c>
      <c r="C21" s="28">
        <f>C22</f>
        <v>5129.5</v>
      </c>
    </row>
    <row r="22" spans="2:7" ht="22.5">
      <c r="B22" s="8" t="s">
        <v>36</v>
      </c>
      <c r="C22" s="14">
        <v>5129.5</v>
      </c>
      <c r="G22" s="26"/>
    </row>
    <row r="23" spans="2:3" ht="21">
      <c r="B23" s="11" t="s">
        <v>19</v>
      </c>
      <c r="C23" s="28">
        <f>C24+C25</f>
        <v>153000.05</v>
      </c>
    </row>
    <row r="24" spans="2:3" ht="12.75">
      <c r="B24" s="8" t="s">
        <v>20</v>
      </c>
      <c r="C24" s="14">
        <v>151583.05</v>
      </c>
    </row>
    <row r="25" spans="2:9" ht="13.5" thickBot="1">
      <c r="B25" s="17" t="s">
        <v>21</v>
      </c>
      <c r="C25" s="18">
        <v>1417</v>
      </c>
      <c r="G25" s="26"/>
      <c r="I25" s="26"/>
    </row>
    <row r="26" spans="2:3" ht="13.5" thickBot="1">
      <c r="B26" s="19" t="s">
        <v>22</v>
      </c>
      <c r="C26" s="20">
        <f>C6+C9+C12+C16+C20+C21+C23</f>
        <v>1510287.99</v>
      </c>
    </row>
    <row r="27" spans="2:8" ht="12.75">
      <c r="B27" s="1" t="s">
        <v>23</v>
      </c>
      <c r="C27" s="21">
        <f>C6+C12+C16+C20+C9</f>
        <v>1352158.44</v>
      </c>
      <c r="D27" s="26"/>
      <c r="E27" s="26"/>
      <c r="H27" s="26"/>
    </row>
    <row r="28" spans="2:3" ht="12.75">
      <c r="B28" s="1" t="s">
        <v>24</v>
      </c>
      <c r="C28" s="21">
        <f>C23+C21</f>
        <v>158129.55</v>
      </c>
    </row>
    <row r="29" spans="2:5" ht="12.75">
      <c r="B29" s="22" t="s">
        <v>25</v>
      </c>
      <c r="C29" s="31">
        <f>C27+C28</f>
        <v>1510287.99</v>
      </c>
      <c r="E29" s="26"/>
    </row>
    <row r="30" spans="2:3" ht="12.75">
      <c r="B30" s="24" t="s">
        <v>26</v>
      </c>
      <c r="C30" s="21">
        <f>C7+C12+C18+C9+C20</f>
        <v>1342345.88</v>
      </c>
    </row>
    <row r="31" spans="2:3" ht="12.75">
      <c r="B31" s="24" t="s">
        <v>27</v>
      </c>
      <c r="C31" s="21">
        <f>C24+C22</f>
        <v>156712.55</v>
      </c>
    </row>
    <row r="32" spans="2:6" ht="12.75">
      <c r="B32" s="22" t="s">
        <v>28</v>
      </c>
      <c r="C32" s="23">
        <f>C30+C31</f>
        <v>1499058.43</v>
      </c>
      <c r="E32" s="26"/>
      <c r="F32" s="26"/>
    </row>
    <row r="33" spans="2:6" ht="12.75">
      <c r="B33" s="24" t="s">
        <v>29</v>
      </c>
      <c r="C33" s="21">
        <f>C8+C17</f>
        <v>9812.56</v>
      </c>
      <c r="E33" s="26"/>
      <c r="F33" s="26"/>
    </row>
    <row r="34" spans="2:3" ht="12.75">
      <c r="B34" s="24" t="s">
        <v>30</v>
      </c>
      <c r="C34" s="21">
        <f>C25</f>
        <v>1417</v>
      </c>
    </row>
    <row r="35" spans="2:3" ht="12.75">
      <c r="B35" s="22" t="s">
        <v>31</v>
      </c>
      <c r="C35" s="25">
        <f>C33+C34</f>
        <v>11229.56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4" width="11.7109375" style="33" bestFit="1" customWidth="1"/>
    <col min="5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4" ht="21.75" thickBot="1">
      <c r="B5" s="4" t="s">
        <v>1</v>
      </c>
      <c r="C5" s="5" t="s">
        <v>35</v>
      </c>
      <c r="D5" s="33" t="s">
        <v>39</v>
      </c>
    </row>
    <row r="6" spans="2:4" ht="22.5">
      <c r="B6" s="6" t="s">
        <v>2</v>
      </c>
      <c r="C6" s="27">
        <f>C7+C8</f>
        <v>794576.6699999999</v>
      </c>
      <c r="D6" s="27">
        <f>D7+D8</f>
        <v>794576.6699999999</v>
      </c>
    </row>
    <row r="7" spans="2:4" ht="12.75">
      <c r="B7" s="8" t="s">
        <v>3</v>
      </c>
      <c r="C7" s="9">
        <f>'IAN.2021'!C7+'FEBR.2021'!C7+'MARTIE 2021'!C7</f>
        <v>794576.6699999999</v>
      </c>
      <c r="D7" s="33">
        <f>'IAN.2021'!C7+'FEBR.2021'!C7+'MARTIE 2021'!C7</f>
        <v>794576.6699999999</v>
      </c>
    </row>
    <row r="8" spans="2:4" ht="12.75">
      <c r="B8" s="8" t="s">
        <v>4</v>
      </c>
      <c r="C8" s="9">
        <f>'IAN.2021'!C8+'FEBR.2021'!C8+'MARTIE 2021'!C8</f>
        <v>0</v>
      </c>
      <c r="D8" s="33">
        <f>'IAN.2021'!C8+'FEBR.2021'!C8+'MARTIE 2021'!C8</f>
        <v>0</v>
      </c>
    </row>
    <row r="9" spans="2:4" ht="22.5">
      <c r="B9" s="10" t="s">
        <v>5</v>
      </c>
      <c r="C9" s="9">
        <f>'IAN.2021'!C9+'FEBR.2021'!C9+'MARTIE 2021'!C9</f>
        <v>1151984.97</v>
      </c>
      <c r="D9" s="32">
        <f>D10+D11</f>
        <v>1151984.97</v>
      </c>
    </row>
    <row r="10" spans="2:4" ht="22.5">
      <c r="B10" s="10" t="s">
        <v>6</v>
      </c>
      <c r="C10" s="9">
        <f>'IAN.2021'!C10+'FEBR.2021'!C10+'MARTIE 2021'!C10</f>
        <v>1151984.97</v>
      </c>
      <c r="D10" s="33">
        <f>'IAN.2021'!C10+'FEBR.2021'!C10+'MARTIE 2021'!C10</f>
        <v>1151984.97</v>
      </c>
    </row>
    <row r="11" spans="2:4" ht="22.5">
      <c r="B11" s="10" t="s">
        <v>7</v>
      </c>
      <c r="C11" s="9">
        <f>'IAN.2021'!C11+'FEBR.2021'!C11+'MARTIE 2021'!C11</f>
        <v>0</v>
      </c>
      <c r="D11" s="33">
        <v>0</v>
      </c>
    </row>
    <row r="12" spans="2:4" ht="31.5">
      <c r="B12" s="11" t="s">
        <v>8</v>
      </c>
      <c r="C12" s="9">
        <f>'IAN.2021'!C12+'FEBR.2021'!C12+'MARTIE 2021'!C12</f>
        <v>448050.19</v>
      </c>
      <c r="D12" s="34">
        <f>D13+D14+D15</f>
        <v>448050.19</v>
      </c>
    </row>
    <row r="13" spans="2:3" ht="22.5">
      <c r="B13" s="13" t="s">
        <v>9</v>
      </c>
      <c r="C13" s="9">
        <f>'IAN.2021'!C13+'FEBR.2021'!C13+'MARTIE 2021'!C13</f>
        <v>0</v>
      </c>
    </row>
    <row r="14" spans="2:4" ht="12.75">
      <c r="B14" s="13" t="s">
        <v>10</v>
      </c>
      <c r="C14" s="9">
        <f>'IAN.2021'!C14+'FEBR.2021'!C14+'MARTIE 2021'!C14</f>
        <v>212084.44</v>
      </c>
      <c r="D14" s="33">
        <f>'IAN.2021'!C14+'FEBR.2021'!C14+'MARTIE 2021'!C14</f>
        <v>212084.44</v>
      </c>
    </row>
    <row r="15" spans="2:4" ht="12.75">
      <c r="B15" s="13" t="s">
        <v>11</v>
      </c>
      <c r="C15" s="9">
        <f>'IAN.2021'!C15+'FEBR.2021'!C15+'MARTIE 2021'!C15</f>
        <v>235965.75</v>
      </c>
      <c r="D15" s="33">
        <f>'IAN.2021'!C15+'FEBR.2021'!C15+'MARTIE 2021'!C15</f>
        <v>235965.75</v>
      </c>
    </row>
    <row r="16" spans="2:4" ht="21">
      <c r="B16" s="11" t="s">
        <v>12</v>
      </c>
      <c r="C16" s="9">
        <f>'IAN.2021'!C16+'FEBR.2021'!C16+'MARTIE 2021'!C16</f>
        <v>857999.38</v>
      </c>
      <c r="D16" s="34">
        <f>D17+D18</f>
        <v>857999.38</v>
      </c>
    </row>
    <row r="17" spans="2:4" ht="12.75">
      <c r="B17" s="13" t="s">
        <v>13</v>
      </c>
      <c r="C17" s="9">
        <f>'IAN.2021'!C17+'FEBR.2021'!C17+'MARTIE 2021'!C17</f>
        <v>28998.300000000003</v>
      </c>
      <c r="D17" s="33">
        <f>'IAN.2021'!C17+'FEBR.2021'!C17+'MARTIE 2021'!C17</f>
        <v>28998.300000000003</v>
      </c>
    </row>
    <row r="18" spans="2:4" ht="12.75">
      <c r="B18" s="13" t="s">
        <v>14</v>
      </c>
      <c r="C18" s="9">
        <f>'IAN.2021'!C18+'FEBR.2021'!C18+'MARTIE 2021'!C18</f>
        <v>829001.08</v>
      </c>
      <c r="D18" s="33">
        <f>'IAN.2021'!C18+'FEBR.2021'!C18+'MARTIE 2021'!C18</f>
        <v>829001.08</v>
      </c>
    </row>
    <row r="19" spans="2:3" ht="12.75">
      <c r="B19" s="13" t="s">
        <v>15</v>
      </c>
      <c r="C19" s="9">
        <f>'IAN.2021'!C19+'FEBR.2021'!C19+'MARTIE 2021'!C19</f>
        <v>0</v>
      </c>
    </row>
    <row r="20" spans="2:4" ht="12.75">
      <c r="B20" s="16" t="s">
        <v>16</v>
      </c>
      <c r="C20" s="9">
        <f>'IAN.2021'!C20+'FEBR.2021'!C20+'MARTIE 2021'!C20</f>
        <v>2000</v>
      </c>
      <c r="D20" s="34">
        <f>'IAN.2021'!C20+'FEBR.2021'!C20+'MARTIE 2021'!C20</f>
        <v>2000</v>
      </c>
    </row>
    <row r="21" spans="2:3" ht="21">
      <c r="B21" s="11" t="s">
        <v>17</v>
      </c>
      <c r="C21" s="9">
        <f>'IAN.2021'!C21+'FEBR.2021'!C21+'MARTIE 2021'!C21</f>
        <v>5129.5</v>
      </c>
    </row>
    <row r="22" spans="2:7" ht="22.5">
      <c r="B22" s="8" t="s">
        <v>36</v>
      </c>
      <c r="C22" s="9">
        <f>'IAN.2021'!C22+'FEBR.2021'!C22+'MARTIE 2021'!C22</f>
        <v>5129.5</v>
      </c>
      <c r="D22" s="34">
        <f>'MARTIE 2021'!C22</f>
        <v>5129.5</v>
      </c>
      <c r="G22" s="26"/>
    </row>
    <row r="23" spans="2:4" ht="21">
      <c r="B23" s="11" t="s">
        <v>19</v>
      </c>
      <c r="C23" s="9">
        <f>'IAN.2021'!C23+'FEBR.2021'!C23+'MARTIE 2021'!C23</f>
        <v>758591.96</v>
      </c>
      <c r="D23" s="34">
        <f>D24+D25</f>
        <v>758591.96</v>
      </c>
    </row>
    <row r="24" spans="2:4" ht="12.75">
      <c r="B24" s="8" t="s">
        <v>20</v>
      </c>
      <c r="C24" s="9">
        <f>'IAN.2021'!C24+'FEBR.2021'!C24+'MARTIE 2021'!C24</f>
        <v>757174.96</v>
      </c>
      <c r="D24" s="33">
        <f>'IAN.2021'!C24+'FEBR.2021'!C24+'MARTIE 2021'!C24</f>
        <v>757174.96</v>
      </c>
    </row>
    <row r="25" spans="2:9" ht="13.5" thickBot="1">
      <c r="B25" s="17" t="s">
        <v>21</v>
      </c>
      <c r="C25" s="9">
        <f>'IAN.2021'!C25+'FEBR.2021'!C25+'MARTIE 2021'!C25</f>
        <v>1417</v>
      </c>
      <c r="D25" s="33">
        <f>'IAN.2021'!C25+'FEBR.2021'!C25+'MARTIE 2021'!C25</f>
        <v>1417</v>
      </c>
      <c r="G25" s="26"/>
      <c r="I25" s="26"/>
    </row>
    <row r="26" spans="2:3" ht="13.5" thickBot="1">
      <c r="B26" s="19" t="s">
        <v>22</v>
      </c>
      <c r="C26" s="9">
        <f>'IAN.2021'!C26+'FEBR.2021'!C26+'MARTIE 2021'!C26</f>
        <v>3573789.7700000005</v>
      </c>
    </row>
    <row r="27" spans="2:8" ht="12.75">
      <c r="B27" s="1" t="s">
        <v>23</v>
      </c>
      <c r="C27" s="9">
        <f>'IAN.2021'!C27+'FEBR.2021'!C27+'MARTIE 2021'!C27</f>
        <v>2810068.31</v>
      </c>
      <c r="E27" s="26"/>
      <c r="H27" s="26"/>
    </row>
    <row r="28" spans="2:3" ht="12.75">
      <c r="B28" s="1" t="s">
        <v>24</v>
      </c>
      <c r="C28" s="9">
        <f>'IAN.2021'!C28+'FEBR.2021'!C28+'MARTIE 2021'!C28</f>
        <v>763721.46</v>
      </c>
    </row>
    <row r="29" spans="2:5" ht="12.75">
      <c r="B29" s="22" t="s">
        <v>25</v>
      </c>
      <c r="C29" s="9">
        <f>'IAN.2021'!C29+'FEBR.2021'!C29+'MARTIE 2021'!C29</f>
        <v>2482203.4</v>
      </c>
      <c r="D29" s="32">
        <f>D6+D9+D12+D16+D20+D22+D23</f>
        <v>4018332.67</v>
      </c>
      <c r="E29" s="26"/>
    </row>
    <row r="30" spans="2:4" ht="12.75">
      <c r="B30" s="24" t="s">
        <v>26</v>
      </c>
      <c r="C30" s="9">
        <f>'IAN.2021'!C30+'FEBR.2021'!C30+'MARTIE 2021'!C30</f>
        <v>2781070.01</v>
      </c>
      <c r="D30" s="33">
        <f>D7+D10+D12+D18+D20</f>
        <v>3225612.91</v>
      </c>
    </row>
    <row r="31" spans="2:4" ht="12.75">
      <c r="B31" s="24" t="s">
        <v>27</v>
      </c>
      <c r="C31" s="9">
        <f>'IAN.2021'!C31+'FEBR.2021'!C31+'MARTIE 2021'!C31</f>
        <v>762304.46</v>
      </c>
      <c r="D31" s="33">
        <f>D24+D22</f>
        <v>762304.46</v>
      </c>
    </row>
    <row r="32" spans="2:6" ht="12.75">
      <c r="B32" s="22" t="s">
        <v>28</v>
      </c>
      <c r="C32" s="9">
        <f>'IAN.2021'!C32+'FEBR.2021'!C32+'MARTIE 2021'!C32</f>
        <v>2462267.1399999997</v>
      </c>
      <c r="D32" s="34">
        <f>SUM(D30:D31)</f>
        <v>3987917.37</v>
      </c>
      <c r="E32" s="26"/>
      <c r="F32" s="26"/>
    </row>
    <row r="33" spans="2:6" ht="12.75">
      <c r="B33" s="24" t="s">
        <v>29</v>
      </c>
      <c r="C33" s="9">
        <f>'IAN.2021'!C33+'FEBR.2021'!C33+'MARTIE 2021'!C33</f>
        <v>28998.300000000003</v>
      </c>
      <c r="D33" s="33">
        <f>D8+D17</f>
        <v>28998.300000000003</v>
      </c>
      <c r="E33" s="26"/>
      <c r="F33" s="26"/>
    </row>
    <row r="34" spans="2:4" ht="12.75">
      <c r="B34" s="24" t="s">
        <v>30</v>
      </c>
      <c r="C34" s="9">
        <f>'IAN.2021'!C34+'FEBR.2021'!C34+'MARTIE 2021'!C34</f>
        <v>1417</v>
      </c>
      <c r="D34" s="33">
        <f>D25</f>
        <v>1417</v>
      </c>
    </row>
    <row r="35" spans="2:4" ht="12.75">
      <c r="B35" s="22" t="s">
        <v>31</v>
      </c>
      <c r="C35" s="9">
        <f>'IAN.2021'!C35+'FEBR.2021'!C35+'MARTIE 2021'!C35</f>
        <v>19936.260000000002</v>
      </c>
      <c r="D35" s="34">
        <f>SUM(D33:D34)</f>
        <v>30415.300000000003</v>
      </c>
    </row>
    <row r="39" ht="12.75">
      <c r="D39" s="33">
        <f>D32-D10</f>
        <v>2835932.4000000004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21.75" thickBot="1">
      <c r="B5" s="4" t="s">
        <v>1</v>
      </c>
      <c r="C5" s="5" t="s">
        <v>37</v>
      </c>
    </row>
    <row r="6" spans="2:3" ht="22.5">
      <c r="B6" s="6" t="s">
        <v>2</v>
      </c>
      <c r="C6" s="27">
        <f>C7+C8</f>
        <v>11766.12</v>
      </c>
    </row>
    <row r="7" spans="2:3" ht="12.75">
      <c r="B7" s="8" t="s">
        <v>3</v>
      </c>
      <c r="C7" s="9">
        <v>11766.12</v>
      </c>
    </row>
    <row r="8" spans="2:3" ht="12.75">
      <c r="B8" s="8" t="s">
        <v>4</v>
      </c>
      <c r="C8" s="9">
        <v>0</v>
      </c>
    </row>
    <row r="9" spans="2:3" ht="22.5">
      <c r="B9" s="10" t="s">
        <v>5</v>
      </c>
      <c r="C9" s="9">
        <f>C10+C11</f>
        <v>0</v>
      </c>
    </row>
    <row r="10" spans="2:3" ht="22.5">
      <c r="B10" s="10" t="s">
        <v>6</v>
      </c>
      <c r="C10" s="9">
        <v>0</v>
      </c>
    </row>
    <row r="11" spans="2:3" ht="22.5">
      <c r="B11" s="10" t="s">
        <v>7</v>
      </c>
      <c r="C11" s="9">
        <v>0</v>
      </c>
    </row>
    <row r="12" spans="2:3" ht="31.5">
      <c r="B12" s="11" t="s">
        <v>8</v>
      </c>
      <c r="C12" s="28">
        <f>C13+C14+C15</f>
        <v>47940.49</v>
      </c>
    </row>
    <row r="13" spans="2:3" ht="22.5">
      <c r="B13" s="13" t="s">
        <v>9</v>
      </c>
      <c r="C13" s="14">
        <v>0</v>
      </c>
    </row>
    <row r="14" spans="2:3" ht="12.75">
      <c r="B14" s="13" t="s">
        <v>10</v>
      </c>
      <c r="C14" s="14">
        <v>0</v>
      </c>
    </row>
    <row r="15" spans="2:3" ht="12.75">
      <c r="B15" s="13" t="s">
        <v>11</v>
      </c>
      <c r="C15" s="14">
        <v>47940.49</v>
      </c>
    </row>
    <row r="16" spans="2:3" ht="21">
      <c r="B16" s="11" t="s">
        <v>12</v>
      </c>
      <c r="C16" s="29">
        <f>C17+C18</f>
        <v>146294.31</v>
      </c>
    </row>
    <row r="17" spans="2:3" ht="12.75">
      <c r="B17" s="13" t="s">
        <v>13</v>
      </c>
      <c r="C17" s="14">
        <v>0</v>
      </c>
    </row>
    <row r="18" spans="2:3" ht="12.75">
      <c r="B18" s="13" t="s">
        <v>14</v>
      </c>
      <c r="C18" s="14">
        <v>146294.31</v>
      </c>
    </row>
    <row r="19" spans="2:3" ht="12.75">
      <c r="B19" s="13" t="s">
        <v>15</v>
      </c>
      <c r="C19" s="14">
        <v>0</v>
      </c>
    </row>
    <row r="20" spans="2:3" ht="12.75">
      <c r="B20" s="16" t="s">
        <v>16</v>
      </c>
      <c r="C20" s="30">
        <v>0</v>
      </c>
    </row>
    <row r="21" spans="2:3" ht="21">
      <c r="B21" s="11" t="s">
        <v>17</v>
      </c>
      <c r="C21" s="28">
        <f>C22</f>
        <v>0</v>
      </c>
    </row>
    <row r="22" spans="2:7" ht="22.5">
      <c r="B22" s="8" t="s">
        <v>36</v>
      </c>
      <c r="C22" s="14"/>
      <c r="G22" s="26"/>
    </row>
    <row r="23" spans="2:3" ht="21">
      <c r="B23" s="11" t="s">
        <v>19</v>
      </c>
      <c r="C23" s="28">
        <f>C24+C25</f>
        <v>0</v>
      </c>
    </row>
    <row r="24" spans="2:3" ht="12.75">
      <c r="B24" s="8" t="s">
        <v>20</v>
      </c>
      <c r="C24" s="14"/>
    </row>
    <row r="25" spans="2:9" ht="13.5" thickBot="1">
      <c r="B25" s="17" t="s">
        <v>21</v>
      </c>
      <c r="C25" s="18"/>
      <c r="G25" s="26"/>
      <c r="I25" s="26"/>
    </row>
    <row r="26" spans="2:3" ht="13.5" thickBot="1">
      <c r="B26" s="19" t="s">
        <v>22</v>
      </c>
      <c r="C26" s="20">
        <f>C6+C9+C12+C16+C20+C21+C23</f>
        <v>206000.91999999998</v>
      </c>
    </row>
    <row r="27" spans="2:8" ht="12.75">
      <c r="B27" s="1" t="s">
        <v>23</v>
      </c>
      <c r="C27" s="21">
        <f>C6+C12+C16+C20+C9</f>
        <v>206000.91999999998</v>
      </c>
      <c r="D27" s="26"/>
      <c r="E27" s="26"/>
      <c r="H27" s="26"/>
    </row>
    <row r="28" spans="2:3" ht="12.75">
      <c r="B28" s="1" t="s">
        <v>24</v>
      </c>
      <c r="C28" s="21">
        <f>C23+C21</f>
        <v>0</v>
      </c>
    </row>
    <row r="29" spans="2:5" ht="12.75">
      <c r="B29" s="22" t="s">
        <v>25</v>
      </c>
      <c r="C29" s="31">
        <f>C27+C28</f>
        <v>206000.91999999998</v>
      </c>
      <c r="E29" s="26"/>
    </row>
    <row r="30" spans="2:3" ht="12.75">
      <c r="B30" s="24" t="s">
        <v>26</v>
      </c>
      <c r="C30" s="21">
        <f>C7+C12+C18+C9+C20</f>
        <v>206000.91999999998</v>
      </c>
    </row>
    <row r="31" spans="2:3" ht="12.75">
      <c r="B31" s="24" t="s">
        <v>27</v>
      </c>
      <c r="C31" s="21">
        <f>C24+C22</f>
        <v>0</v>
      </c>
    </row>
    <row r="32" spans="2:6" ht="12.75">
      <c r="B32" s="22" t="s">
        <v>28</v>
      </c>
      <c r="C32" s="23">
        <f>C30+C31</f>
        <v>206000.91999999998</v>
      </c>
      <c r="E32" s="26"/>
      <c r="F32" s="26"/>
    </row>
    <row r="33" spans="2:6" ht="12.75">
      <c r="B33" s="24" t="s">
        <v>29</v>
      </c>
      <c r="C33" s="21">
        <f>C8+C17</f>
        <v>0</v>
      </c>
      <c r="E33" s="26"/>
      <c r="F33" s="26"/>
    </row>
    <row r="34" spans="2:3" ht="12.75">
      <c r="B34" s="24" t="s">
        <v>30</v>
      </c>
      <c r="C34" s="21">
        <f>C25</f>
        <v>0</v>
      </c>
    </row>
    <row r="35" spans="2:3" ht="12.75">
      <c r="B35" s="22" t="s">
        <v>31</v>
      </c>
      <c r="C35" s="25">
        <f>C33+C34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21.75" thickBot="1">
      <c r="B5" s="4" t="s">
        <v>1</v>
      </c>
      <c r="C5" s="5" t="s">
        <v>38</v>
      </c>
    </row>
    <row r="6" spans="2:3" ht="22.5">
      <c r="B6" s="6" t="s">
        <v>2</v>
      </c>
      <c r="C6" s="27">
        <f>C7+C8</f>
        <v>114370.39</v>
      </c>
    </row>
    <row r="7" spans="2:3" ht="12.75">
      <c r="B7" s="8" t="s">
        <v>3</v>
      </c>
      <c r="C7" s="9">
        <v>114370.39</v>
      </c>
    </row>
    <row r="8" spans="2:3" ht="12.75">
      <c r="B8" s="8" t="s">
        <v>4</v>
      </c>
      <c r="C8" s="9">
        <v>0</v>
      </c>
    </row>
    <row r="9" spans="2:3" ht="22.5">
      <c r="B9" s="10" t="s">
        <v>5</v>
      </c>
      <c r="C9" s="9">
        <f>C10+C11</f>
        <v>67473.31</v>
      </c>
    </row>
    <row r="10" spans="2:3" ht="22.5">
      <c r="B10" s="10" t="s">
        <v>6</v>
      </c>
      <c r="C10" s="9">
        <v>67473.31</v>
      </c>
    </row>
    <row r="11" spans="2:3" ht="22.5">
      <c r="B11" s="10" t="s">
        <v>7</v>
      </c>
      <c r="C11" s="9">
        <v>0</v>
      </c>
    </row>
    <row r="12" spans="2:3" ht="31.5">
      <c r="B12" s="11" t="s">
        <v>8</v>
      </c>
      <c r="C12" s="28">
        <f>C13+C14+C15</f>
        <v>100588.36</v>
      </c>
    </row>
    <row r="13" spans="2:3" ht="22.5">
      <c r="B13" s="13" t="s">
        <v>9</v>
      </c>
      <c r="C13" s="14">
        <v>0</v>
      </c>
    </row>
    <row r="14" spans="2:3" ht="12.75">
      <c r="B14" s="13" t="s">
        <v>10</v>
      </c>
      <c r="C14" s="14">
        <v>65758.94</v>
      </c>
    </row>
    <row r="15" spans="2:3" ht="12.75">
      <c r="B15" s="13" t="s">
        <v>11</v>
      </c>
      <c r="C15" s="14">
        <v>34829.42</v>
      </c>
    </row>
    <row r="16" spans="2:3" ht="21">
      <c r="B16" s="11" t="s">
        <v>12</v>
      </c>
      <c r="C16" s="29">
        <f>C17+C18</f>
        <v>23922.32</v>
      </c>
    </row>
    <row r="17" spans="2:3" ht="12.75">
      <c r="B17" s="13" t="s">
        <v>13</v>
      </c>
      <c r="C17" s="14">
        <v>23922.32</v>
      </c>
    </row>
    <row r="18" spans="2:3" ht="12.75">
      <c r="B18" s="13" t="s">
        <v>14</v>
      </c>
      <c r="C18" s="14">
        <v>0</v>
      </c>
    </row>
    <row r="19" spans="2:3" ht="12.75">
      <c r="B19" s="13" t="s">
        <v>15</v>
      </c>
      <c r="C19" s="14">
        <v>0</v>
      </c>
    </row>
    <row r="20" spans="2:3" ht="12.75">
      <c r="B20" s="16" t="s">
        <v>16</v>
      </c>
      <c r="C20" s="30">
        <v>0</v>
      </c>
    </row>
    <row r="21" spans="2:3" ht="21">
      <c r="B21" s="11" t="s">
        <v>17</v>
      </c>
      <c r="C21" s="28">
        <f>C22</f>
        <v>0</v>
      </c>
    </row>
    <row r="22" spans="2:7" ht="22.5">
      <c r="B22" s="8" t="s">
        <v>36</v>
      </c>
      <c r="C22" s="14"/>
      <c r="G22" s="26"/>
    </row>
    <row r="23" spans="2:5" ht="21">
      <c r="B23" s="11" t="s">
        <v>19</v>
      </c>
      <c r="C23" s="28">
        <f>C24+C25</f>
        <v>45248.65</v>
      </c>
      <c r="D23">
        <v>45261.71</v>
      </c>
      <c r="E23" s="26">
        <f>C23-D23</f>
        <v>-13.059999999997672</v>
      </c>
    </row>
    <row r="24" spans="2:3" ht="12.75">
      <c r="B24" s="8" t="s">
        <v>20</v>
      </c>
      <c r="C24" s="14">
        <v>39471.65</v>
      </c>
    </row>
    <row r="25" spans="2:9" ht="13.5" thickBot="1">
      <c r="B25" s="17" t="s">
        <v>21</v>
      </c>
      <c r="C25" s="18">
        <v>5777</v>
      </c>
      <c r="G25" s="26"/>
      <c r="I25" s="26"/>
    </row>
    <row r="26" spans="2:3" ht="13.5" thickBot="1">
      <c r="B26" s="19" t="s">
        <v>22</v>
      </c>
      <c r="C26" s="20">
        <f>C6+C9+C12+C16+C20+C21+C23</f>
        <v>351603.03</v>
      </c>
    </row>
    <row r="27" spans="2:8" ht="12.75">
      <c r="B27" s="1" t="s">
        <v>23</v>
      </c>
      <c r="C27" s="21">
        <f>C6+C12+C16+C20+C9</f>
        <v>306354.38</v>
      </c>
      <c r="D27" s="26"/>
      <c r="E27" s="26"/>
      <c r="H27" s="26"/>
    </row>
    <row r="28" spans="2:3" ht="12.75">
      <c r="B28" s="1" t="s">
        <v>24</v>
      </c>
      <c r="C28" s="21">
        <f>C23+C21</f>
        <v>45248.65</v>
      </c>
    </row>
    <row r="29" spans="2:5" ht="12.75">
      <c r="B29" s="22" t="s">
        <v>25</v>
      </c>
      <c r="C29" s="31">
        <f>C27+C28</f>
        <v>351603.03</v>
      </c>
      <c r="E29" s="26"/>
    </row>
    <row r="30" spans="2:3" ht="12.75">
      <c r="B30" s="24" t="s">
        <v>26</v>
      </c>
      <c r="C30" s="21">
        <f>C7+C12+C18+C9+C20</f>
        <v>282432.06</v>
      </c>
    </row>
    <row r="31" spans="2:3" ht="12.75">
      <c r="B31" s="24" t="s">
        <v>27</v>
      </c>
      <c r="C31" s="21">
        <f>C24+C22</f>
        <v>39471.65</v>
      </c>
    </row>
    <row r="32" spans="2:6" ht="12.75">
      <c r="B32" s="22" t="s">
        <v>28</v>
      </c>
      <c r="C32" s="23">
        <f>C30+C31</f>
        <v>321903.71</v>
      </c>
      <c r="E32" s="26"/>
      <c r="F32" s="26"/>
    </row>
    <row r="33" spans="2:6" ht="12.75">
      <c r="B33" s="24" t="s">
        <v>29</v>
      </c>
      <c r="C33" s="21">
        <f>C8+C17</f>
        <v>23922.32</v>
      </c>
      <c r="E33" s="26"/>
      <c r="F33" s="26"/>
    </row>
    <row r="34" spans="2:3" ht="12.75">
      <c r="B34" s="24" t="s">
        <v>30</v>
      </c>
      <c r="C34" s="21">
        <f>C25</f>
        <v>5777</v>
      </c>
    </row>
    <row r="35" spans="2:3" ht="12.75">
      <c r="B35" s="22" t="s">
        <v>31</v>
      </c>
      <c r="C35" s="25">
        <f>C33+C34</f>
        <v>29699.32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21.75" thickBot="1">
      <c r="B5" s="4" t="s">
        <v>1</v>
      </c>
      <c r="C5" s="5" t="s">
        <v>40</v>
      </c>
    </row>
    <row r="6" spans="2:3" ht="22.5">
      <c r="B6" s="6" t="s">
        <v>2</v>
      </c>
      <c r="C6" s="27">
        <f>C7+C8</f>
        <v>194577.81</v>
      </c>
    </row>
    <row r="7" spans="2:3" ht="12.75">
      <c r="B7" s="8" t="s">
        <v>3</v>
      </c>
      <c r="C7" s="9">
        <v>194577.81</v>
      </c>
    </row>
    <row r="8" spans="2:3" ht="12.75">
      <c r="B8" s="8" t="s">
        <v>4</v>
      </c>
      <c r="C8" s="9">
        <v>0</v>
      </c>
    </row>
    <row r="9" spans="2:3" ht="22.5">
      <c r="B9" s="10" t="s">
        <v>5</v>
      </c>
      <c r="C9" s="9">
        <f>C10+C11</f>
        <v>162599.6</v>
      </c>
    </row>
    <row r="10" spans="2:3" ht="22.5">
      <c r="B10" s="10" t="s">
        <v>6</v>
      </c>
      <c r="C10" s="9">
        <v>162599.6</v>
      </c>
    </row>
    <row r="11" spans="2:3" ht="22.5">
      <c r="B11" s="10" t="s">
        <v>7</v>
      </c>
      <c r="C11" s="9">
        <v>0</v>
      </c>
    </row>
    <row r="12" spans="2:3" ht="31.5">
      <c r="B12" s="11" t="s">
        <v>8</v>
      </c>
      <c r="C12" s="28">
        <f>C13+C14+C15</f>
        <v>221294.08000000002</v>
      </c>
    </row>
    <row r="13" spans="2:3" ht="22.5">
      <c r="B13" s="13" t="s">
        <v>9</v>
      </c>
      <c r="C13" s="14">
        <v>17003.89</v>
      </c>
    </row>
    <row r="14" spans="2:3" ht="12.75">
      <c r="B14" s="13" t="s">
        <v>10</v>
      </c>
      <c r="C14" s="14">
        <v>140402.89</v>
      </c>
    </row>
    <row r="15" spans="2:3" ht="12.75">
      <c r="B15" s="13" t="s">
        <v>11</v>
      </c>
      <c r="C15" s="14">
        <v>63887.3</v>
      </c>
    </row>
    <row r="16" spans="2:3" ht="21">
      <c r="B16" s="11" t="s">
        <v>12</v>
      </c>
      <c r="C16" s="29">
        <f>C17+C18</f>
        <v>11961.16</v>
      </c>
    </row>
    <row r="17" spans="2:3" ht="12.75">
      <c r="B17" s="13" t="s">
        <v>13</v>
      </c>
      <c r="C17" s="14">
        <v>11961.16</v>
      </c>
    </row>
    <row r="18" spans="2:3" ht="12.75">
      <c r="B18" s="13" t="s">
        <v>14</v>
      </c>
      <c r="C18" s="14">
        <v>0</v>
      </c>
    </row>
    <row r="19" spans="2:3" ht="12.75">
      <c r="B19" s="13" t="s">
        <v>15</v>
      </c>
      <c r="C19" s="14">
        <v>0</v>
      </c>
    </row>
    <row r="20" spans="2:3" ht="12.75">
      <c r="B20" s="16" t="s">
        <v>16</v>
      </c>
      <c r="C20" s="30">
        <v>1625.17</v>
      </c>
    </row>
    <row r="21" spans="2:3" ht="21">
      <c r="B21" s="11" t="s">
        <v>17</v>
      </c>
      <c r="C21" s="28">
        <f>C22</f>
        <v>9509.05</v>
      </c>
    </row>
    <row r="22" spans="2:7" ht="22.5">
      <c r="B22" s="8" t="s">
        <v>36</v>
      </c>
      <c r="C22" s="14">
        <v>9509.05</v>
      </c>
      <c r="G22" s="26"/>
    </row>
    <row r="23" spans="2:3" ht="21">
      <c r="B23" s="11" t="s">
        <v>19</v>
      </c>
      <c r="C23" s="28">
        <f>C24+C25</f>
        <v>0</v>
      </c>
    </row>
    <row r="24" spans="2:3" ht="12.75">
      <c r="B24" s="8" t="s">
        <v>20</v>
      </c>
      <c r="C24" s="14"/>
    </row>
    <row r="25" spans="2:9" ht="13.5" thickBot="1">
      <c r="B25" s="17" t="s">
        <v>21</v>
      </c>
      <c r="C25" s="18"/>
      <c r="G25" s="26"/>
      <c r="I25" s="26"/>
    </row>
    <row r="26" spans="2:3" ht="13.5" thickBot="1">
      <c r="B26" s="19" t="s">
        <v>22</v>
      </c>
      <c r="C26" s="20">
        <f>C6+C9+C12+C16+C20+C21+C23</f>
        <v>601566.8700000001</v>
      </c>
    </row>
    <row r="27" spans="2:8" ht="12.75">
      <c r="B27" s="1" t="s">
        <v>23</v>
      </c>
      <c r="C27" s="21">
        <f>C6+C12+C16+C20+C9</f>
        <v>592057.82</v>
      </c>
      <c r="D27" s="26"/>
      <c r="E27" s="26"/>
      <c r="H27" s="26"/>
    </row>
    <row r="28" spans="2:3" ht="12.75">
      <c r="B28" s="1" t="s">
        <v>24</v>
      </c>
      <c r="C28" s="21">
        <f>C23+C21</f>
        <v>9509.05</v>
      </c>
    </row>
    <row r="29" spans="2:6" ht="12.75">
      <c r="B29" s="22" t="s">
        <v>25</v>
      </c>
      <c r="C29" s="31">
        <f>C27+C28</f>
        <v>601566.87</v>
      </c>
      <c r="E29" s="26"/>
      <c r="F29" s="26"/>
    </row>
    <row r="30" spans="2:3" ht="12.75">
      <c r="B30" s="24" t="s">
        <v>26</v>
      </c>
      <c r="C30" s="21">
        <f>C7+C12+C18+C9+C20</f>
        <v>580096.66</v>
      </c>
    </row>
    <row r="31" spans="2:3" ht="12.75">
      <c r="B31" s="24" t="s">
        <v>27</v>
      </c>
      <c r="C31" s="21">
        <f>C24+C22</f>
        <v>9509.05</v>
      </c>
    </row>
    <row r="32" spans="2:6" ht="12.75">
      <c r="B32" s="22" t="s">
        <v>28</v>
      </c>
      <c r="C32" s="23">
        <f>C30+C31</f>
        <v>589605.7100000001</v>
      </c>
      <c r="E32" s="26"/>
      <c r="F32" s="26"/>
    </row>
    <row r="33" spans="2:6" ht="12.75">
      <c r="B33" s="24" t="s">
        <v>29</v>
      </c>
      <c r="C33" s="21">
        <f>C8+C17</f>
        <v>11961.16</v>
      </c>
      <c r="E33" s="26"/>
      <c r="F33" s="26"/>
    </row>
    <row r="34" spans="2:3" ht="12.75">
      <c r="B34" s="24" t="s">
        <v>30</v>
      </c>
      <c r="C34" s="21">
        <f>C25</f>
        <v>0</v>
      </c>
    </row>
    <row r="35" spans="2:3" ht="12.75">
      <c r="B35" s="22" t="s">
        <v>31</v>
      </c>
      <c r="C35" s="25">
        <f>C33+C34</f>
        <v>11961.16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21.75" thickBot="1">
      <c r="B5" s="4" t="s">
        <v>1</v>
      </c>
      <c r="C5" s="5" t="s">
        <v>41</v>
      </c>
    </row>
    <row r="6" spans="2:3" ht="22.5">
      <c r="B6" s="6" t="s">
        <v>2</v>
      </c>
      <c r="C6" s="27">
        <f>C7+C8</f>
        <v>249910.7</v>
      </c>
    </row>
    <row r="7" spans="2:3" ht="12.75">
      <c r="B7" s="8" t="s">
        <v>3</v>
      </c>
      <c r="C7" s="9">
        <v>249910.7</v>
      </c>
    </row>
    <row r="8" spans="2:3" ht="12.75">
      <c r="B8" s="8" t="s">
        <v>4</v>
      </c>
      <c r="C8" s="9">
        <v>0</v>
      </c>
    </row>
    <row r="9" spans="2:3" ht="22.5">
      <c r="B9" s="10" t="s">
        <v>5</v>
      </c>
      <c r="C9" s="9">
        <f>C10+C11</f>
        <v>135646.31</v>
      </c>
    </row>
    <row r="10" spans="2:3" ht="22.5">
      <c r="B10" s="10" t="s">
        <v>6</v>
      </c>
      <c r="C10" s="9">
        <v>135646.31</v>
      </c>
    </row>
    <row r="11" spans="2:3" ht="22.5">
      <c r="B11" s="10" t="s">
        <v>7</v>
      </c>
      <c r="C11" s="9">
        <v>0</v>
      </c>
    </row>
    <row r="12" spans="2:3" ht="31.5">
      <c r="B12" s="11" t="s">
        <v>8</v>
      </c>
      <c r="C12" s="28">
        <f>C13+C14+C15</f>
        <v>148223.09</v>
      </c>
    </row>
    <row r="13" spans="2:3" ht="22.5">
      <c r="B13" s="13" t="s">
        <v>9</v>
      </c>
      <c r="C13" s="14">
        <v>0</v>
      </c>
    </row>
    <row r="14" spans="2:3" ht="12.75">
      <c r="B14" s="13" t="s">
        <v>10</v>
      </c>
      <c r="C14" s="14">
        <v>71224.73</v>
      </c>
    </row>
    <row r="15" spans="2:3" ht="12.75">
      <c r="B15" s="13" t="s">
        <v>11</v>
      </c>
      <c r="C15" s="14">
        <v>76998.36</v>
      </c>
    </row>
    <row r="16" spans="2:3" ht="21">
      <c r="B16" s="11" t="s">
        <v>12</v>
      </c>
      <c r="C16" s="29">
        <f>C17+C18</f>
        <v>12251.38</v>
      </c>
    </row>
    <row r="17" spans="2:3" ht="12.75">
      <c r="B17" s="13" t="s">
        <v>13</v>
      </c>
      <c r="C17" s="14">
        <v>12251.38</v>
      </c>
    </row>
    <row r="18" spans="2:3" ht="12.75">
      <c r="B18" s="13" t="s">
        <v>14</v>
      </c>
      <c r="C18" s="14">
        <v>0</v>
      </c>
    </row>
    <row r="19" spans="2:3" ht="12.75">
      <c r="B19" s="13" t="s">
        <v>15</v>
      </c>
      <c r="C19" s="14">
        <v>0</v>
      </c>
    </row>
    <row r="20" spans="2:3" ht="12.75">
      <c r="B20" s="16" t="s">
        <v>16</v>
      </c>
      <c r="C20" s="30">
        <v>2577.74</v>
      </c>
    </row>
    <row r="21" spans="2:3" ht="21">
      <c r="B21" s="11" t="s">
        <v>17</v>
      </c>
      <c r="C21" s="28">
        <f>C22</f>
        <v>0</v>
      </c>
    </row>
    <row r="22" spans="2:7" ht="22.5">
      <c r="B22" s="8" t="s">
        <v>36</v>
      </c>
      <c r="C22" s="14">
        <v>0</v>
      </c>
      <c r="G22" s="26"/>
    </row>
    <row r="23" spans="2:3" ht="21">
      <c r="B23" s="11" t="s">
        <v>19</v>
      </c>
      <c r="C23" s="28">
        <f>C24+C25</f>
        <v>66012.58</v>
      </c>
    </row>
    <row r="24" spans="2:3" ht="12.75">
      <c r="B24" s="8" t="s">
        <v>20</v>
      </c>
      <c r="C24" s="14">
        <v>66012.58</v>
      </c>
    </row>
    <row r="25" spans="2:9" ht="13.5" thickBot="1">
      <c r="B25" s="17" t="s">
        <v>21</v>
      </c>
      <c r="C25" s="18">
        <v>0</v>
      </c>
      <c r="G25" s="26"/>
      <c r="I25" s="26"/>
    </row>
    <row r="26" spans="2:3" ht="13.5" thickBot="1">
      <c r="B26" s="19" t="s">
        <v>22</v>
      </c>
      <c r="C26" s="20">
        <f>C6+C9+C12+C16+C20+C21+C23</f>
        <v>614621.7999999999</v>
      </c>
    </row>
    <row r="27" spans="2:8" ht="12.75">
      <c r="B27" s="1" t="s">
        <v>23</v>
      </c>
      <c r="C27" s="21">
        <f>C6+C12+C16+C20+C9</f>
        <v>548609.22</v>
      </c>
      <c r="D27" s="26"/>
      <c r="E27" s="26"/>
      <c r="H27" s="26"/>
    </row>
    <row r="28" spans="2:3" ht="12.75">
      <c r="B28" s="1" t="s">
        <v>24</v>
      </c>
      <c r="C28" s="21">
        <f>C23+C21</f>
        <v>66012.58</v>
      </c>
    </row>
    <row r="29" spans="2:5" ht="12.75">
      <c r="B29" s="22" t="s">
        <v>25</v>
      </c>
      <c r="C29" s="31">
        <f>C27+C28</f>
        <v>614621.7999999999</v>
      </c>
      <c r="E29" s="26"/>
    </row>
    <row r="30" spans="2:3" ht="12.75">
      <c r="B30" s="24" t="s">
        <v>26</v>
      </c>
      <c r="C30" s="21">
        <f>C7+C12+C18+C9+C20</f>
        <v>536357.8400000001</v>
      </c>
    </row>
    <row r="31" spans="2:3" ht="12.75">
      <c r="B31" s="24" t="s">
        <v>27</v>
      </c>
      <c r="C31" s="21">
        <f>C24+C22</f>
        <v>66012.58</v>
      </c>
    </row>
    <row r="32" spans="2:6" ht="12.75">
      <c r="B32" s="22" t="s">
        <v>28</v>
      </c>
      <c r="C32" s="23">
        <f>C30+C31</f>
        <v>602370.42</v>
      </c>
      <c r="E32" s="26"/>
      <c r="F32" s="26"/>
    </row>
    <row r="33" spans="2:6" ht="12.75">
      <c r="B33" s="24" t="s">
        <v>29</v>
      </c>
      <c r="C33" s="21">
        <f>C8+C17</f>
        <v>12251.38</v>
      </c>
      <c r="E33" s="26"/>
      <c r="F33" s="26"/>
    </row>
    <row r="34" spans="2:3" ht="12.75">
      <c r="B34" s="24" t="s">
        <v>30</v>
      </c>
      <c r="C34" s="21">
        <f>C25</f>
        <v>0</v>
      </c>
    </row>
    <row r="35" spans="2:3" ht="12.75">
      <c r="B35" s="22" t="s">
        <v>31</v>
      </c>
      <c r="C35" s="25">
        <f>C33+C34</f>
        <v>12251.38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31.8515625" style="0" customWidth="1"/>
    <col min="3" max="3" width="21.8515625" style="0" customWidth="1"/>
    <col min="4" max="5" width="10.57421875" style="0" bestFit="1" customWidth="1"/>
    <col min="6" max="6" width="10.140625" style="0" bestFit="1" customWidth="1"/>
    <col min="7" max="7" width="10.57421875" style="0" bestFit="1" customWidth="1"/>
  </cols>
  <sheetData>
    <row r="2" spans="2:3" ht="12.75">
      <c r="B2" s="1" t="s">
        <v>0</v>
      </c>
      <c r="C2" s="2"/>
    </row>
    <row r="3" spans="2:3" ht="15.75">
      <c r="B3" s="3" t="s">
        <v>32</v>
      </c>
      <c r="C3" s="3"/>
    </row>
    <row r="4" spans="2:3" ht="16.5" thickBot="1">
      <c r="B4" s="3"/>
      <c r="C4" s="3"/>
    </row>
    <row r="5" spans="2:3" ht="21.75" thickBot="1">
      <c r="B5" s="4" t="s">
        <v>1</v>
      </c>
      <c r="C5" s="35" t="s">
        <v>42</v>
      </c>
    </row>
    <row r="6" spans="2:3" ht="22.5">
      <c r="B6" s="6" t="s">
        <v>2</v>
      </c>
      <c r="C6" s="36">
        <f>C7+C8</f>
        <v>144474.15</v>
      </c>
    </row>
    <row r="7" spans="2:3" ht="12.75">
      <c r="B7" s="8" t="s">
        <v>3</v>
      </c>
      <c r="C7" s="37">
        <v>144474.15</v>
      </c>
    </row>
    <row r="8" spans="2:3" ht="12.75">
      <c r="B8" s="8" t="s">
        <v>4</v>
      </c>
      <c r="C8" s="37">
        <v>0</v>
      </c>
    </row>
    <row r="9" spans="2:3" ht="22.5">
      <c r="B9" s="10" t="s">
        <v>5</v>
      </c>
      <c r="C9" s="37">
        <f>C10+C11</f>
        <v>334223.24</v>
      </c>
    </row>
    <row r="10" spans="2:3" ht="22.5">
      <c r="B10" s="10" t="s">
        <v>6</v>
      </c>
      <c r="C10" s="37">
        <v>334223.24</v>
      </c>
    </row>
    <row r="11" spans="2:3" ht="22.5">
      <c r="B11" s="10" t="s">
        <v>7</v>
      </c>
      <c r="C11" s="37">
        <v>0</v>
      </c>
    </row>
    <row r="12" spans="2:3" ht="31.5">
      <c r="B12" s="11" t="s">
        <v>8</v>
      </c>
      <c r="C12" s="38">
        <f>C13+C14+C15</f>
        <v>162794.86</v>
      </c>
    </row>
    <row r="13" spans="2:3" ht="22.5">
      <c r="B13" s="13" t="s">
        <v>9</v>
      </c>
      <c r="C13" s="39">
        <v>4053.49</v>
      </c>
    </row>
    <row r="14" spans="2:3" ht="12.75">
      <c r="B14" s="13" t="s">
        <v>10</v>
      </c>
      <c r="C14" s="39">
        <v>77439.36</v>
      </c>
    </row>
    <row r="15" spans="2:3" ht="12.75">
      <c r="B15" s="13" t="s">
        <v>11</v>
      </c>
      <c r="C15" s="39">
        <v>81302.01</v>
      </c>
    </row>
    <row r="16" spans="2:3" ht="21">
      <c r="B16" s="11" t="s">
        <v>12</v>
      </c>
      <c r="C16" s="40">
        <f>C17+C18</f>
        <v>12251.38</v>
      </c>
    </row>
    <row r="17" spans="2:3" ht="12.75">
      <c r="B17" s="13" t="s">
        <v>13</v>
      </c>
      <c r="C17" s="39">
        <v>12251.38</v>
      </c>
    </row>
    <row r="18" spans="2:3" ht="12.75">
      <c r="B18" s="13" t="s">
        <v>14</v>
      </c>
      <c r="C18" s="39">
        <v>0</v>
      </c>
    </row>
    <row r="19" spans="2:3" ht="12.75">
      <c r="B19" s="13" t="s">
        <v>15</v>
      </c>
      <c r="C19" s="39">
        <v>0</v>
      </c>
    </row>
    <row r="20" spans="2:3" ht="12.75">
      <c r="B20" s="16" t="s">
        <v>16</v>
      </c>
      <c r="C20" s="41">
        <v>0</v>
      </c>
    </row>
    <row r="21" spans="2:3" ht="21">
      <c r="B21" s="11" t="s">
        <v>17</v>
      </c>
      <c r="C21" s="38">
        <f>C22</f>
        <v>0</v>
      </c>
    </row>
    <row r="22" spans="2:7" ht="22.5">
      <c r="B22" s="8" t="s">
        <v>36</v>
      </c>
      <c r="C22" s="39">
        <v>0</v>
      </c>
      <c r="G22" s="26"/>
    </row>
    <row r="23" spans="2:3" ht="21">
      <c r="B23" s="11" t="s">
        <v>19</v>
      </c>
      <c r="C23" s="38">
        <f>C24+C25</f>
        <v>29034.72</v>
      </c>
    </row>
    <row r="24" spans="2:3" ht="12.75">
      <c r="B24" s="8" t="s">
        <v>20</v>
      </c>
      <c r="C24" s="39">
        <v>25328.72</v>
      </c>
    </row>
    <row r="25" spans="2:9" ht="13.5" thickBot="1">
      <c r="B25" s="17" t="s">
        <v>21</v>
      </c>
      <c r="C25" s="42">
        <v>3706</v>
      </c>
      <c r="G25" s="26"/>
      <c r="I25" s="26"/>
    </row>
    <row r="26" spans="2:3" ht="13.5" thickBot="1">
      <c r="B26" s="19" t="s">
        <v>22</v>
      </c>
      <c r="C26" s="43">
        <f>C6+C9+C12+C16+C20+C21+C23</f>
        <v>682778.35</v>
      </c>
    </row>
    <row r="27" spans="2:8" ht="12.75">
      <c r="B27" s="44" t="s">
        <v>23</v>
      </c>
      <c r="C27" s="45">
        <f>C6+C12+C16+C20+C9</f>
        <v>653743.63</v>
      </c>
      <c r="D27" s="26"/>
      <c r="E27" s="26"/>
      <c r="H27" s="26"/>
    </row>
    <row r="28" spans="2:3" ht="12.75">
      <c r="B28" s="44" t="s">
        <v>24</v>
      </c>
      <c r="C28" s="45">
        <f>C23+C21</f>
        <v>29034.72</v>
      </c>
    </row>
    <row r="29" spans="2:5" ht="12.75">
      <c r="B29" s="46" t="s">
        <v>25</v>
      </c>
      <c r="C29" s="47">
        <f>C27+C28</f>
        <v>682778.35</v>
      </c>
      <c r="E29" s="26"/>
    </row>
    <row r="30" spans="2:3" ht="12.75">
      <c r="B30" s="48" t="s">
        <v>26</v>
      </c>
      <c r="C30" s="45">
        <f>C7+C12+C18+C9+C20</f>
        <v>641492.25</v>
      </c>
    </row>
    <row r="31" spans="2:3" ht="12.75">
      <c r="B31" s="48" t="s">
        <v>27</v>
      </c>
      <c r="C31" s="45">
        <f>C24+C22</f>
        <v>25328.72</v>
      </c>
    </row>
    <row r="32" spans="2:6" ht="12.75">
      <c r="B32" s="46" t="s">
        <v>28</v>
      </c>
      <c r="C32" s="49">
        <f>C30+C31</f>
        <v>666820.97</v>
      </c>
      <c r="E32" s="26"/>
      <c r="F32" s="26"/>
    </row>
    <row r="33" spans="2:6" ht="12.75">
      <c r="B33" s="48" t="s">
        <v>29</v>
      </c>
      <c r="C33" s="45">
        <f>C8+C17</f>
        <v>12251.38</v>
      </c>
      <c r="E33" s="26"/>
      <c r="F33" s="26"/>
    </row>
    <row r="34" spans="2:3" ht="12.75">
      <c r="B34" s="48" t="s">
        <v>30</v>
      </c>
      <c r="C34" s="45">
        <f>C25</f>
        <v>3706</v>
      </c>
    </row>
    <row r="35" spans="2:3" ht="12.75">
      <c r="B35" s="46" t="s">
        <v>31</v>
      </c>
      <c r="C35" s="50">
        <f>C33+C34</f>
        <v>15957.38</v>
      </c>
    </row>
    <row r="36" spans="2:3" ht="12.75">
      <c r="B36" s="51"/>
      <c r="C36" s="52"/>
    </row>
    <row r="37" spans="2:3" ht="13.5" thickBot="1">
      <c r="B37" s="53"/>
      <c r="C37" s="5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user</cp:lastModifiedBy>
  <cp:lastPrinted>2022-02-10T07:14:08Z</cp:lastPrinted>
  <dcterms:created xsi:type="dcterms:W3CDTF">1996-10-14T23:33:28Z</dcterms:created>
  <dcterms:modified xsi:type="dcterms:W3CDTF">2022-03-17T12:38:20Z</dcterms:modified>
  <cp:category/>
  <cp:version/>
  <cp:contentType/>
  <cp:contentStatus/>
</cp:coreProperties>
</file>