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120" tabRatio="189" activeTab="0"/>
  </bookViews>
  <sheets>
    <sheet name="Detaliere plati-circuit inchis" sheetId="1" r:id="rId1"/>
  </sheets>
  <externalReferences>
    <externalReference r:id="rId4"/>
  </externalReferences>
  <definedNames>
    <definedName name="_xlnm.Print_Area" localSheetId="0">'Detaliere plati-circuit inchis'!$A$1:$O$48</definedName>
  </definedNames>
  <calcPr fullCalcOnLoad="1"/>
</workbook>
</file>

<file path=xl/sharedStrings.xml><?xml version="1.0" encoding="utf-8"?>
<sst xmlns="http://schemas.openxmlformats.org/spreadsheetml/2006/main" count="47" uniqueCount="30">
  <si>
    <t>DETALIERE</t>
  </si>
  <si>
    <t>FACTURI ONCOLOGIE</t>
  </si>
  <si>
    <t>TOTAL :</t>
  </si>
  <si>
    <t>SPITALUL MUNICIPAL DE ADULTI BARLAD</t>
  </si>
  <si>
    <t>FACTURI HEMOFILIE</t>
  </si>
  <si>
    <t>FACTURI ORTOPEDIE</t>
  </si>
  <si>
    <t>SPITAL JUDETEAN DE URGENTA VASLUI</t>
  </si>
  <si>
    <t>TOTAL</t>
  </si>
  <si>
    <t>DENUMIRE FURNIZOR</t>
  </si>
  <si>
    <t>NR. CRT</t>
  </si>
  <si>
    <t>FACTURI HEMOGLOBINA</t>
  </si>
  <si>
    <t>FACTURI POMPE INSULINA</t>
  </si>
  <si>
    <t>FACTURI DIABET</t>
  </si>
  <si>
    <t>CASA DE SANATATE VASLUI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</si>
  <si>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</si>
  <si>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</si>
  <si>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</si>
  <si>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</si>
  <si>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</si>
  <si>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</si>
  <si>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</si>
  <si>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</si>
  <si>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</si>
  <si>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</si>
  <si>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</si>
  <si>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</si>
  <si>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FACTURI BOALA FABRY</t>
  </si>
  <si>
    <t>SC RECUMED SRL</t>
  </si>
  <si>
    <t>SITUATIA PLATILOR EFECTUATE PENTRU FARMACIILE CU CIRCUIT INCHIS 2020</t>
  </si>
  <si>
    <t>FACTURI ONCOLOGIE cost volum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</si>
</sst>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/yyyy"/>
    <numFmt numFmtId="171" formatCode="#,##0.00_ ;\-#,##0.00\ "/>
    <numFmt numFmtId="172" formatCode="[$-418]d\ mmmm\ yyyy"/>
  </numFmts>
  <fonts count="2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13" fillId="17" borderId="0" applyNumberFormat="0" applyBorder="0" applyAlignment="0" applyProtection="0"/>
    <xf numFmtId="0" fontId="17" fillId="9" borderId="1" applyNumberFormat="0" applyAlignment="0" applyProtection="0"/>
    <xf numFmtId="0" fontId="1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14" fillId="10" borderId="0" applyNumberFormat="0" applyBorder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/>
    </xf>
    <xf numFmtId="17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0" xfId="0" applyNumberFormat="1" applyFont="1" applyAlignment="1">
      <alignment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7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17" fontId="6" fillId="0" borderId="10" xfId="0" applyNumberFormat="1" applyFont="1" applyBorder="1" applyAlignment="1">
      <alignment horizontal="center"/>
    </xf>
    <xf numFmtId="17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0" xfId="0" applyNumberFormat="1" applyFont="1" applyAlignment="1">
      <alignment/>
    </xf>
    <xf numFmtId="4" fontId="2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778">
          <cell r="D2778">
            <v>320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36" sqref="N36"/>
    </sheetView>
  </sheetViews>
  <sheetFormatPr defaultColWidth="9.140625" defaultRowHeight="12.75"/>
  <cols>
    <col min="1" max="1" width="6.7109375" style="20" customWidth="1"/>
    <col min="2" max="2" width="33.421875" style="0" customWidth="1"/>
    <col min="3" max="3" width="15.57421875" style="0" customWidth="1"/>
    <col min="4" max="4" width="13.421875" style="0" customWidth="1"/>
    <col min="5" max="5" width="12.421875" style="0" customWidth="1"/>
    <col min="6" max="7" width="11.421875" style="0" customWidth="1"/>
    <col min="8" max="8" width="10.57421875" style="0" customWidth="1"/>
    <col min="9" max="9" width="15.28125" style="0" customWidth="1"/>
    <col min="10" max="10" width="11.28125" style="0" customWidth="1"/>
    <col min="11" max="11" width="11.140625" style="0" bestFit="1" customWidth="1"/>
    <col min="12" max="12" width="15.28125" style="0" customWidth="1"/>
    <col min="13" max="13" width="10.421875" style="0" customWidth="1"/>
    <col min="14" max="14" width="10.7109375" style="0" bestFit="1" customWidth="1"/>
    <col min="15" max="15" width="10.421875" style="0" customWidth="1"/>
    <col min="18" max="18" width="10.140625" style="0" bestFit="1" customWidth="1"/>
  </cols>
  <sheetData>
    <row r="1" ht="15.75">
      <c r="A1" s="22" t="s">
        <v>13</v>
      </c>
    </row>
    <row r="3" spans="2:3" ht="15.75">
      <c r="B3" s="1" t="s">
        <v>28</v>
      </c>
      <c r="C3" s="1"/>
    </row>
    <row r="4" ht="18">
      <c r="C4" s="2" t="s">
        <v>0</v>
      </c>
    </row>
    <row r="8" spans="1:19" s="3" customFormat="1" ht="12.75">
      <c r="A8" s="31" t="s">
        <v>9</v>
      </c>
      <c r="B8" s="6" t="s">
        <v>8</v>
      </c>
      <c r="C8" s="23" t="s">
        <v>14</v>
      </c>
      <c r="D8" s="23" t="s">
        <v>15</v>
      </c>
      <c r="E8" s="23" t="s">
        <v>16</v>
      </c>
      <c r="F8" s="23" t="s">
        <v>17</v>
      </c>
      <c r="G8" s="23" t="s">
        <v>18</v>
      </c>
      <c r="H8" s="23" t="s">
        <v>19</v>
      </c>
      <c r="I8" s="23" t="s">
        <v>20</v>
      </c>
      <c r="J8" s="23" t="s">
        <v>21</v>
      </c>
      <c r="K8" s="23" t="s">
        <v>22</v>
      </c>
      <c r="L8" s="23" t="s">
        <v>23</v>
      </c>
      <c r="M8" s="23" t="s">
        <v>24</v>
      </c>
      <c r="N8" s="23" t="s">
        <v>25</v>
      </c>
      <c r="O8" s="24" t="s">
        <v>7</v>
      </c>
      <c r="S8" s="19"/>
    </row>
    <row r="9" spans="1:19" ht="12.75">
      <c r="A9" s="32"/>
      <c r="B9" s="6" t="s">
        <v>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7"/>
      <c r="P9" s="9"/>
      <c r="Q9" s="9"/>
      <c r="S9" s="11"/>
    </row>
    <row r="10" spans="1:19" ht="12.75">
      <c r="A10" s="32">
        <v>1</v>
      </c>
      <c r="B10" s="10" t="s">
        <v>27</v>
      </c>
      <c r="C10" s="26">
        <v>48869.79</v>
      </c>
      <c r="D10" s="26">
        <v>96032.77</v>
      </c>
      <c r="E10" s="26">
        <v>48947.79</v>
      </c>
      <c r="F10" s="26">
        <v>42268.38</v>
      </c>
      <c r="G10" s="26">
        <v>87509.66</v>
      </c>
      <c r="H10" s="26">
        <v>92986.56</v>
      </c>
      <c r="I10" s="26">
        <f>135303.38-93994.49</f>
        <v>41308.89</v>
      </c>
      <c r="J10" s="26">
        <v>2143.27</v>
      </c>
      <c r="K10" s="26"/>
      <c r="L10" s="26"/>
      <c r="M10" s="26"/>
      <c r="N10" s="26"/>
      <c r="O10" s="25">
        <f>SUM(C10:N10)</f>
        <v>460067.11000000004</v>
      </c>
      <c r="P10" s="9"/>
      <c r="Q10" s="9"/>
      <c r="S10" s="11"/>
    </row>
    <row r="11" spans="1:19" ht="12.75">
      <c r="A11" s="32">
        <v>2</v>
      </c>
      <c r="B11" s="10" t="s">
        <v>6</v>
      </c>
      <c r="C11" s="26">
        <v>92264.19</v>
      </c>
      <c r="D11" s="26">
        <v>124157.79</v>
      </c>
      <c r="E11" s="26">
        <v>163554.48</v>
      </c>
      <c r="F11" s="26">
        <v>31198.55</v>
      </c>
      <c r="G11" s="26">
        <v>26398.8</v>
      </c>
      <c r="H11" s="26">
        <v>54233</v>
      </c>
      <c r="I11" s="27">
        <f>132470.69-20703.4</f>
        <v>111767.29000000001</v>
      </c>
      <c r="J11" s="27">
        <v>94686.47</v>
      </c>
      <c r="K11" s="10">
        <v>187632.51</v>
      </c>
      <c r="L11" s="27">
        <v>1730.71</v>
      </c>
      <c r="M11" s="8">
        <v>113883.26</v>
      </c>
      <c r="N11" s="26"/>
      <c r="O11" s="25">
        <f>SUM(C11:N11)</f>
        <v>1001507.0499999999</v>
      </c>
      <c r="P11" s="9"/>
      <c r="Q11" s="9"/>
      <c r="S11" s="11"/>
    </row>
    <row r="12" spans="1:18" ht="12.75">
      <c r="A12" s="21">
        <v>3</v>
      </c>
      <c r="B12" s="10" t="s">
        <v>3</v>
      </c>
      <c r="C12" s="26">
        <v>68102.59</v>
      </c>
      <c r="D12" s="26">
        <v>134119.18</v>
      </c>
      <c r="E12" s="26">
        <v>78563.98</v>
      </c>
      <c r="F12" s="26">
        <v>402.86</v>
      </c>
      <c r="G12" s="26">
        <v>75962.76</v>
      </c>
      <c r="H12" s="26">
        <v>59869.77</v>
      </c>
      <c r="I12" s="27">
        <v>51228.04</v>
      </c>
      <c r="J12" s="27">
        <v>81879.07</v>
      </c>
      <c r="K12" s="10">
        <v>58060.67</v>
      </c>
      <c r="L12" s="27">
        <v>26430.77</v>
      </c>
      <c r="M12" s="8">
        <v>73810.46</v>
      </c>
      <c r="N12" s="10">
        <v>24313.34</v>
      </c>
      <c r="O12" s="25">
        <f>SUM(C12:N12)</f>
        <v>732743.49</v>
      </c>
      <c r="P12" s="9"/>
      <c r="Q12" s="9"/>
      <c r="R12" s="18"/>
    </row>
    <row r="13" spans="1:18" ht="12.75">
      <c r="A13" s="21"/>
      <c r="B13" s="6" t="s">
        <v>2</v>
      </c>
      <c r="C13" s="12">
        <f>SUM(C10:C12)</f>
        <v>209236.57</v>
      </c>
      <c r="D13" s="12">
        <f aca="true" t="shared" si="0" ref="D13:O13">SUM(D10:D12)</f>
        <v>354309.74</v>
      </c>
      <c r="E13" s="12">
        <f t="shared" si="0"/>
        <v>291066.25</v>
      </c>
      <c r="F13" s="12">
        <f t="shared" si="0"/>
        <v>73869.79</v>
      </c>
      <c r="G13" s="12">
        <f t="shared" si="0"/>
        <v>189871.22</v>
      </c>
      <c r="H13" s="12">
        <f t="shared" si="0"/>
        <v>207089.33</v>
      </c>
      <c r="I13" s="12">
        <f t="shared" si="0"/>
        <v>204304.22</v>
      </c>
      <c r="J13" s="12">
        <f t="shared" si="0"/>
        <v>178708.81</v>
      </c>
      <c r="K13" s="12">
        <f t="shared" si="0"/>
        <v>245693.18</v>
      </c>
      <c r="L13" s="12">
        <f t="shared" si="0"/>
        <v>28161.48</v>
      </c>
      <c r="M13" s="12">
        <f t="shared" si="0"/>
        <v>187693.72</v>
      </c>
      <c r="N13" s="12">
        <f t="shared" si="0"/>
        <v>24313.34</v>
      </c>
      <c r="O13" s="12">
        <f t="shared" si="0"/>
        <v>2194317.65</v>
      </c>
      <c r="P13" s="9"/>
      <c r="Q13" s="9"/>
      <c r="R13" s="18"/>
    </row>
    <row r="14" spans="1:17" ht="12.75">
      <c r="A14" s="21"/>
      <c r="B14" s="3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9"/>
      <c r="Q14" s="9"/>
    </row>
    <row r="15" spans="1:19" ht="12.75">
      <c r="A15" s="32"/>
      <c r="B15" s="6" t="s">
        <v>29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7"/>
      <c r="P15" s="9"/>
      <c r="Q15" s="9"/>
      <c r="S15" s="11"/>
    </row>
    <row r="16" spans="1:19" ht="12.75">
      <c r="A16" s="32">
        <v>1</v>
      </c>
      <c r="B16" s="10" t="s">
        <v>27</v>
      </c>
      <c r="C16" s="26"/>
      <c r="D16" s="26"/>
      <c r="E16" s="26"/>
      <c r="F16" s="26"/>
      <c r="G16" s="26"/>
      <c r="H16" s="26"/>
      <c r="I16" s="26">
        <v>93994.49</v>
      </c>
      <c r="J16" s="26">
        <v>67391.67</v>
      </c>
      <c r="K16" s="26"/>
      <c r="L16" s="26"/>
      <c r="M16" s="26"/>
      <c r="N16" s="26"/>
      <c r="O16" s="25">
        <f>SUM(C16:N16)</f>
        <v>161386.16</v>
      </c>
      <c r="P16" s="9"/>
      <c r="Q16" s="9"/>
      <c r="S16" s="11"/>
    </row>
    <row r="17" spans="1:19" ht="12.75">
      <c r="A17" s="32">
        <v>2</v>
      </c>
      <c r="B17" s="10" t="s">
        <v>6</v>
      </c>
      <c r="C17" s="26"/>
      <c r="D17" s="26"/>
      <c r="E17" s="26"/>
      <c r="F17" s="26"/>
      <c r="G17" s="26"/>
      <c r="H17" s="26"/>
      <c r="I17" s="27">
        <v>20703.4</v>
      </c>
      <c r="J17" s="27">
        <v>85685.68</v>
      </c>
      <c r="K17" s="27">
        <v>32491.14</v>
      </c>
      <c r="L17" s="27">
        <v>73866.28</v>
      </c>
      <c r="M17" s="26"/>
      <c r="N17" s="35">
        <v>11397</v>
      </c>
      <c r="O17" s="25">
        <f>SUM(C17:N17)</f>
        <v>224143.49999999997</v>
      </c>
      <c r="P17" s="9"/>
      <c r="Q17" s="9"/>
      <c r="S17" s="11"/>
    </row>
    <row r="18" spans="1:18" ht="12.75">
      <c r="A18" s="21">
        <v>3</v>
      </c>
      <c r="B18" s="10" t="s">
        <v>3</v>
      </c>
      <c r="C18" s="26"/>
      <c r="D18" s="26"/>
      <c r="E18" s="26"/>
      <c r="F18" s="26"/>
      <c r="G18" s="26"/>
      <c r="H18" s="26"/>
      <c r="I18" s="27"/>
      <c r="J18" s="27"/>
      <c r="K18" s="27"/>
      <c r="L18" s="27"/>
      <c r="M18" s="26"/>
      <c r="N18" s="10"/>
      <c r="O18" s="25">
        <f>SUM(C18:N18)</f>
        <v>0</v>
      </c>
      <c r="P18" s="9"/>
      <c r="Q18" s="9"/>
      <c r="R18" s="18"/>
    </row>
    <row r="19" spans="1:18" ht="12.75">
      <c r="A19" s="21"/>
      <c r="B19" s="6" t="s">
        <v>2</v>
      </c>
      <c r="C19" s="12">
        <f aca="true" t="shared" si="1" ref="C19:O19">SUM(C16:C18)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114697.89000000001</v>
      </c>
      <c r="J19" s="12">
        <f t="shared" si="1"/>
        <v>153077.34999999998</v>
      </c>
      <c r="K19" s="12">
        <f t="shared" si="1"/>
        <v>32491.14</v>
      </c>
      <c r="L19" s="12">
        <f t="shared" si="1"/>
        <v>73866.28</v>
      </c>
      <c r="M19" s="12">
        <f t="shared" si="1"/>
        <v>0</v>
      </c>
      <c r="N19" s="12">
        <f t="shared" si="1"/>
        <v>11397</v>
      </c>
      <c r="O19" s="12">
        <f t="shared" si="1"/>
        <v>385529.66</v>
      </c>
      <c r="P19" s="9"/>
      <c r="Q19" s="9"/>
      <c r="R19" s="18"/>
    </row>
    <row r="20" spans="1:17" ht="12.75">
      <c r="A20" s="21"/>
      <c r="B20" s="3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9"/>
      <c r="Q20" s="9"/>
    </row>
    <row r="21" spans="1:17" s="4" customFormat="1" ht="12.75">
      <c r="A21" s="21"/>
      <c r="B21" s="6" t="s">
        <v>4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5"/>
      <c r="Q21" s="5"/>
    </row>
    <row r="22" spans="1:17" ht="12.75">
      <c r="A22" s="21">
        <v>1</v>
      </c>
      <c r="B22" s="15" t="s">
        <v>6</v>
      </c>
      <c r="C22" s="8">
        <v>70840.93</v>
      </c>
      <c r="D22" s="8">
        <v>646549.91</v>
      </c>
      <c r="E22" s="8">
        <v>9.16</v>
      </c>
      <c r="F22" s="8"/>
      <c r="G22" s="8">
        <v>109042.39</v>
      </c>
      <c r="H22" s="8">
        <v>147697.61</v>
      </c>
      <c r="I22" s="17">
        <v>438241.69</v>
      </c>
      <c r="J22" s="17">
        <v>51917.31</v>
      </c>
      <c r="K22" s="17">
        <v>31991</v>
      </c>
      <c r="L22" s="8">
        <v>68848.06</v>
      </c>
      <c r="M22" s="11">
        <v>147429.9</v>
      </c>
      <c r="N22" s="11">
        <v>287198.21</v>
      </c>
      <c r="O22" s="12">
        <f>SUM(C22:N22)</f>
        <v>1999766.1700000002</v>
      </c>
      <c r="P22" s="9"/>
      <c r="Q22" s="9"/>
    </row>
    <row r="23" spans="1:17" ht="12.75">
      <c r="A23" s="21"/>
      <c r="B23" s="6" t="s">
        <v>2</v>
      </c>
      <c r="C23" s="12">
        <f aca="true" t="shared" si="2" ref="C23:O23">SUM(C22:C22)</f>
        <v>70840.93</v>
      </c>
      <c r="D23" s="12">
        <f t="shared" si="2"/>
        <v>646549.91</v>
      </c>
      <c r="E23" s="12">
        <f t="shared" si="2"/>
        <v>9.16</v>
      </c>
      <c r="F23" s="12">
        <f t="shared" si="2"/>
        <v>0</v>
      </c>
      <c r="G23" s="12">
        <f t="shared" si="2"/>
        <v>109042.39</v>
      </c>
      <c r="H23" s="12">
        <f t="shared" si="2"/>
        <v>147697.61</v>
      </c>
      <c r="I23" s="12">
        <f t="shared" si="2"/>
        <v>438241.69</v>
      </c>
      <c r="J23" s="12">
        <f t="shared" si="2"/>
        <v>51917.31</v>
      </c>
      <c r="K23" s="12">
        <f t="shared" si="2"/>
        <v>31991</v>
      </c>
      <c r="L23" s="12">
        <f t="shared" si="2"/>
        <v>68848.06</v>
      </c>
      <c r="M23" s="12">
        <f t="shared" si="2"/>
        <v>147429.9</v>
      </c>
      <c r="N23" s="12">
        <f t="shared" si="2"/>
        <v>287198.21</v>
      </c>
      <c r="O23" s="12">
        <f t="shared" si="2"/>
        <v>1999766.1700000002</v>
      </c>
      <c r="P23" s="9"/>
      <c r="Q23" s="9"/>
    </row>
    <row r="24" spans="1:17" ht="12.75">
      <c r="A24" s="21"/>
      <c r="B24" s="3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9"/>
      <c r="Q24" s="9"/>
    </row>
    <row r="25" spans="1:17" s="4" customFormat="1" ht="12.75">
      <c r="A25" s="21"/>
      <c r="B25" s="6" t="s">
        <v>26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5"/>
    </row>
    <row r="26" spans="1:17" ht="12.75">
      <c r="A26" s="21">
        <v>1</v>
      </c>
      <c r="B26" s="10" t="s">
        <v>3</v>
      </c>
      <c r="C26" s="8">
        <v>49706.44</v>
      </c>
      <c r="D26" s="8">
        <v>37279.83</v>
      </c>
      <c r="E26" s="8">
        <v>62133.05</v>
      </c>
      <c r="F26" s="8">
        <v>37922.19</v>
      </c>
      <c r="G26" s="8">
        <v>50562.92</v>
      </c>
      <c r="H26" s="8">
        <v>50562.92</v>
      </c>
      <c r="I26" s="17">
        <v>50562.92</v>
      </c>
      <c r="J26" s="17">
        <v>50562.92</v>
      </c>
      <c r="K26" s="17">
        <v>50562.92</v>
      </c>
      <c r="L26" s="34">
        <v>51427.12</v>
      </c>
      <c r="M26" s="11">
        <v>51427.12</v>
      </c>
      <c r="N26" s="11">
        <v>51427.12</v>
      </c>
      <c r="O26" s="12">
        <f>SUM(C26:N26)</f>
        <v>594137.47</v>
      </c>
      <c r="P26" s="9"/>
      <c r="Q26" s="9"/>
    </row>
    <row r="27" spans="1:17" ht="12.75">
      <c r="A27" s="21"/>
      <c r="B27" s="6" t="s">
        <v>2</v>
      </c>
      <c r="C27" s="12">
        <f aca="true" t="shared" si="3" ref="C27:O27">SUM(C26:C26)</f>
        <v>49706.44</v>
      </c>
      <c r="D27" s="12">
        <f t="shared" si="3"/>
        <v>37279.83</v>
      </c>
      <c r="E27" s="12">
        <f t="shared" si="3"/>
        <v>62133.05</v>
      </c>
      <c r="F27" s="12">
        <f t="shared" si="3"/>
        <v>37922.19</v>
      </c>
      <c r="G27" s="12">
        <f t="shared" si="3"/>
        <v>50562.92</v>
      </c>
      <c r="H27" s="12">
        <f t="shared" si="3"/>
        <v>50562.92</v>
      </c>
      <c r="I27" s="12">
        <f t="shared" si="3"/>
        <v>50562.92</v>
      </c>
      <c r="J27" s="12">
        <f t="shared" si="3"/>
        <v>50562.92</v>
      </c>
      <c r="K27" s="12">
        <f t="shared" si="3"/>
        <v>50562.92</v>
      </c>
      <c r="L27" s="12">
        <f t="shared" si="3"/>
        <v>51427.12</v>
      </c>
      <c r="M27" s="12">
        <f t="shared" si="3"/>
        <v>51427.12</v>
      </c>
      <c r="N27" s="12">
        <f t="shared" si="3"/>
        <v>51427.12</v>
      </c>
      <c r="O27" s="12">
        <f t="shared" si="3"/>
        <v>594137.47</v>
      </c>
      <c r="P27" s="9"/>
      <c r="Q27" s="9"/>
    </row>
    <row r="28" spans="1:17" s="4" customFormat="1" ht="12.75">
      <c r="A28" s="21"/>
      <c r="B28" s="6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5"/>
      <c r="Q28" s="5"/>
    </row>
    <row r="29" spans="1:17" s="4" customFormat="1" ht="12.75">
      <c r="A29" s="21"/>
      <c r="B29" s="6" t="s">
        <v>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5"/>
      <c r="Q29" s="5"/>
    </row>
    <row r="30" spans="1:17" s="4" customFormat="1" ht="12.75">
      <c r="A30" s="32">
        <v>1</v>
      </c>
      <c r="B30" s="15" t="s">
        <v>6</v>
      </c>
      <c r="C30" s="8"/>
      <c r="D30" s="8">
        <v>13198.12</v>
      </c>
      <c r="E30" s="8">
        <v>26805.02</v>
      </c>
      <c r="F30" s="8"/>
      <c r="G30" s="8">
        <v>13200</v>
      </c>
      <c r="H30" s="8"/>
      <c r="I30" s="17"/>
      <c r="J30" s="17"/>
      <c r="K30" s="17">
        <v>5319.2</v>
      </c>
      <c r="L30" s="10">
        <v>58900.03</v>
      </c>
      <c r="M30" s="8"/>
      <c r="N30" s="8"/>
      <c r="O30" s="12">
        <f>SUM(C30:N30)</f>
        <v>117422.37</v>
      </c>
      <c r="P30" s="5"/>
      <c r="Q30" s="5"/>
    </row>
    <row r="31" spans="1:17" s="4" customFormat="1" ht="12.75">
      <c r="A31" s="21">
        <v>2</v>
      </c>
      <c r="B31" s="15" t="s">
        <v>3</v>
      </c>
      <c r="C31" s="8"/>
      <c r="D31" s="8">
        <v>29869.82</v>
      </c>
      <c r="E31" s="8">
        <v>7.04</v>
      </c>
      <c r="F31" s="8">
        <v>16227.42</v>
      </c>
      <c r="G31" s="8"/>
      <c r="H31" s="8">
        <v>35220.08</v>
      </c>
      <c r="I31" s="17"/>
      <c r="J31" s="17"/>
      <c r="K31" s="17"/>
      <c r="L31" s="17"/>
      <c r="M31" s="9">
        <v>22759.2</v>
      </c>
      <c r="N31" s="8"/>
      <c r="O31" s="12">
        <f>SUM(C31:N31)</f>
        <v>104083.56</v>
      </c>
      <c r="P31" s="5"/>
      <c r="Q31" s="5"/>
    </row>
    <row r="32" spans="1:17" s="4" customFormat="1" ht="12.75">
      <c r="A32" s="21"/>
      <c r="B32" s="6" t="s">
        <v>2</v>
      </c>
      <c r="C32" s="12">
        <f>SUM(C30:C31)</f>
        <v>0</v>
      </c>
      <c r="D32" s="12">
        <f aca="true" t="shared" si="4" ref="D32:O32">SUM(D30:D31)</f>
        <v>43067.94</v>
      </c>
      <c r="E32" s="12">
        <f t="shared" si="4"/>
        <v>26812.06</v>
      </c>
      <c r="F32" s="12">
        <f t="shared" si="4"/>
        <v>16227.42</v>
      </c>
      <c r="G32" s="12">
        <f t="shared" si="4"/>
        <v>13200</v>
      </c>
      <c r="H32" s="12">
        <f t="shared" si="4"/>
        <v>35220.08</v>
      </c>
      <c r="I32" s="12">
        <f t="shared" si="4"/>
        <v>0</v>
      </c>
      <c r="J32" s="12">
        <f t="shared" si="4"/>
        <v>0</v>
      </c>
      <c r="K32" s="12">
        <f t="shared" si="4"/>
        <v>5319.2</v>
      </c>
      <c r="L32" s="12">
        <f t="shared" si="4"/>
        <v>58900.03</v>
      </c>
      <c r="M32" s="12">
        <f t="shared" si="4"/>
        <v>22759.2</v>
      </c>
      <c r="N32" s="12">
        <f t="shared" si="4"/>
        <v>0</v>
      </c>
      <c r="O32" s="12">
        <f t="shared" si="4"/>
        <v>221505.93</v>
      </c>
      <c r="P32" s="5"/>
      <c r="Q32" s="5"/>
    </row>
    <row r="33" spans="1:17" s="4" customFormat="1" ht="12.75">
      <c r="A33" s="21"/>
      <c r="B33" s="3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5"/>
      <c r="Q33" s="5"/>
    </row>
    <row r="34" spans="1:17" ht="12.75">
      <c r="A34" s="21"/>
      <c r="B34" s="6" t="s">
        <v>10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9"/>
      <c r="Q34" s="9"/>
    </row>
    <row r="35" spans="1:17" ht="12.75">
      <c r="A35" s="21">
        <v>1</v>
      </c>
      <c r="B35" s="15" t="s">
        <v>3</v>
      </c>
      <c r="C35" s="8">
        <v>780</v>
      </c>
      <c r="D35" s="8">
        <v>580</v>
      </c>
      <c r="E35" s="8">
        <v>600</v>
      </c>
      <c r="F35" s="8">
        <v>880</v>
      </c>
      <c r="G35" s="8">
        <v>1160</v>
      </c>
      <c r="H35" s="8">
        <v>380</v>
      </c>
      <c r="I35" s="17">
        <v>40</v>
      </c>
      <c r="J35" s="17">
        <f>+'[1]Sheet1'!$D$2778</f>
        <v>320</v>
      </c>
      <c r="K35" s="17">
        <v>240</v>
      </c>
      <c r="L35" s="17">
        <v>280</v>
      </c>
      <c r="M35" s="33">
        <v>120</v>
      </c>
      <c r="N35" s="8">
        <v>260</v>
      </c>
      <c r="O35" s="12">
        <f>SUM(C35:N35)</f>
        <v>5640</v>
      </c>
      <c r="P35" s="9"/>
      <c r="Q35" s="9"/>
    </row>
    <row r="36" spans="1:17" ht="12.75">
      <c r="A36" s="21"/>
      <c r="B36" s="6" t="s">
        <v>2</v>
      </c>
      <c r="C36" s="12">
        <f aca="true" t="shared" si="5" ref="C36:O36">SUM(C35:C35)</f>
        <v>780</v>
      </c>
      <c r="D36" s="12">
        <f t="shared" si="5"/>
        <v>580</v>
      </c>
      <c r="E36" s="12">
        <f t="shared" si="5"/>
        <v>600</v>
      </c>
      <c r="F36" s="12">
        <f t="shared" si="5"/>
        <v>880</v>
      </c>
      <c r="G36" s="12">
        <f t="shared" si="5"/>
        <v>1160</v>
      </c>
      <c r="H36" s="12">
        <f t="shared" si="5"/>
        <v>380</v>
      </c>
      <c r="I36" s="12">
        <f t="shared" si="5"/>
        <v>40</v>
      </c>
      <c r="J36" s="12">
        <f t="shared" si="5"/>
        <v>320</v>
      </c>
      <c r="K36" s="12">
        <f t="shared" si="5"/>
        <v>240</v>
      </c>
      <c r="L36" s="12">
        <f t="shared" si="5"/>
        <v>280</v>
      </c>
      <c r="M36" s="12">
        <f t="shared" si="5"/>
        <v>120</v>
      </c>
      <c r="N36" s="12">
        <f t="shared" si="5"/>
        <v>260</v>
      </c>
      <c r="O36" s="12">
        <f t="shared" si="5"/>
        <v>5640</v>
      </c>
      <c r="P36" s="9"/>
      <c r="Q36" s="9"/>
    </row>
    <row r="37" spans="1:17" ht="12.75">
      <c r="A37" s="21"/>
      <c r="B37" s="3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9"/>
      <c r="Q37" s="9"/>
    </row>
    <row r="38" spans="1:17" ht="12.75">
      <c r="A38" s="21"/>
      <c r="B38" s="6" t="s">
        <v>11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  <c r="Q38" s="9"/>
    </row>
    <row r="39" spans="1:17" ht="12.75">
      <c r="A39" s="21">
        <v>1</v>
      </c>
      <c r="B39" s="15" t="s">
        <v>6</v>
      </c>
      <c r="C39" s="8"/>
      <c r="D39" s="8"/>
      <c r="E39" s="8">
        <f>4577.45+2.55</f>
        <v>4580</v>
      </c>
      <c r="F39" s="8"/>
      <c r="G39" s="8">
        <v>18134.24</v>
      </c>
      <c r="H39" s="8">
        <v>3495.76</v>
      </c>
      <c r="I39" s="17">
        <v>13455.31</v>
      </c>
      <c r="J39" s="17">
        <v>24364.06</v>
      </c>
      <c r="K39" s="17">
        <v>9300.63</v>
      </c>
      <c r="L39" s="8">
        <v>5347.08</v>
      </c>
      <c r="M39" s="11">
        <v>56966.49</v>
      </c>
      <c r="N39" s="8">
        <v>2999.51</v>
      </c>
      <c r="O39" s="12">
        <f>SUM(C39:N39)</f>
        <v>138643.08000000002</v>
      </c>
      <c r="P39" s="9"/>
      <c r="Q39" s="9"/>
    </row>
    <row r="40" spans="1:17" ht="12.75">
      <c r="A40" s="21"/>
      <c r="B40" s="6" t="s">
        <v>2</v>
      </c>
      <c r="C40" s="12">
        <f aca="true" t="shared" si="6" ref="C40:O40">SUM(C39:C39)</f>
        <v>0</v>
      </c>
      <c r="D40" s="12">
        <f t="shared" si="6"/>
        <v>0</v>
      </c>
      <c r="E40" s="12">
        <f t="shared" si="6"/>
        <v>4580</v>
      </c>
      <c r="F40" s="12">
        <f t="shared" si="6"/>
        <v>0</v>
      </c>
      <c r="G40" s="12">
        <f t="shared" si="6"/>
        <v>18134.24</v>
      </c>
      <c r="H40" s="12">
        <f t="shared" si="6"/>
        <v>3495.76</v>
      </c>
      <c r="I40" s="12">
        <f t="shared" si="6"/>
        <v>13455.31</v>
      </c>
      <c r="J40" s="12">
        <f t="shared" si="6"/>
        <v>24364.06</v>
      </c>
      <c r="K40" s="12">
        <f t="shared" si="6"/>
        <v>9300.63</v>
      </c>
      <c r="L40" s="12">
        <f t="shared" si="6"/>
        <v>5347.08</v>
      </c>
      <c r="M40" s="12">
        <f t="shared" si="6"/>
        <v>56966.49</v>
      </c>
      <c r="N40" s="12">
        <f t="shared" si="6"/>
        <v>2999.51</v>
      </c>
      <c r="O40" s="12">
        <f t="shared" si="6"/>
        <v>138643.08000000002</v>
      </c>
      <c r="P40" s="9"/>
      <c r="Q40" s="9"/>
    </row>
    <row r="41" spans="1:17" ht="12.75">
      <c r="A41" s="21"/>
      <c r="B41" s="30"/>
      <c r="C41" s="12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9"/>
      <c r="Q41" s="9"/>
    </row>
    <row r="42" spans="1:17" ht="12.75">
      <c r="A42" s="21"/>
      <c r="B42" s="6" t="s">
        <v>12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9"/>
      <c r="Q42" s="9"/>
    </row>
    <row r="43" spans="1:17" ht="12.75">
      <c r="A43" s="21">
        <v>1</v>
      </c>
      <c r="B43" s="15" t="s">
        <v>6</v>
      </c>
      <c r="C43" s="8"/>
      <c r="D43" s="8"/>
      <c r="E43" s="8">
        <v>2329.88</v>
      </c>
      <c r="F43" s="8"/>
      <c r="G43" s="8">
        <v>2662.33</v>
      </c>
      <c r="H43" s="8"/>
      <c r="I43" s="17"/>
      <c r="J43" s="17"/>
      <c r="K43" s="8">
        <v>2806.21</v>
      </c>
      <c r="L43" s="8"/>
      <c r="M43" s="8"/>
      <c r="N43" s="8"/>
      <c r="O43" s="12">
        <f>SUM(C43:N43)</f>
        <v>7798.42</v>
      </c>
      <c r="P43" s="9"/>
      <c r="Q43" s="9"/>
    </row>
    <row r="44" spans="1:17" ht="12.75">
      <c r="A44" s="21"/>
      <c r="B44" s="6" t="s">
        <v>2</v>
      </c>
      <c r="C44" s="12">
        <f aca="true" t="shared" si="7" ref="C44:O44">SUM(C43:C43)</f>
        <v>0</v>
      </c>
      <c r="D44" s="12">
        <f t="shared" si="7"/>
        <v>0</v>
      </c>
      <c r="E44" s="12">
        <f t="shared" si="7"/>
        <v>2329.88</v>
      </c>
      <c r="F44" s="12">
        <f t="shared" si="7"/>
        <v>0</v>
      </c>
      <c r="G44" s="12">
        <f t="shared" si="7"/>
        <v>2662.33</v>
      </c>
      <c r="H44" s="12">
        <f t="shared" si="7"/>
        <v>0</v>
      </c>
      <c r="I44" s="12">
        <f t="shared" si="7"/>
        <v>0</v>
      </c>
      <c r="J44" s="12">
        <f t="shared" si="7"/>
        <v>0</v>
      </c>
      <c r="K44" s="12">
        <f t="shared" si="7"/>
        <v>2806.21</v>
      </c>
      <c r="L44" s="12">
        <f t="shared" si="7"/>
        <v>0</v>
      </c>
      <c r="M44" s="12">
        <f t="shared" si="7"/>
        <v>0</v>
      </c>
      <c r="N44" s="12">
        <f t="shared" si="7"/>
        <v>0</v>
      </c>
      <c r="O44" s="12">
        <f t="shared" si="7"/>
        <v>7798.42</v>
      </c>
      <c r="P44" s="9"/>
      <c r="Q44" s="9"/>
    </row>
    <row r="45" spans="3:17" ht="12.7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3:17" ht="12.7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3:17" ht="12.75">
      <c r="C47" s="14">
        <f aca="true" t="shared" si="8" ref="C47:H47">+C13+C23+C32+C36+C40+C44+C27</f>
        <v>330563.94</v>
      </c>
      <c r="D47" s="14">
        <f t="shared" si="8"/>
        <v>1081787.4200000002</v>
      </c>
      <c r="E47" s="28">
        <f t="shared" si="8"/>
        <v>387530.39999999997</v>
      </c>
      <c r="F47" s="28">
        <f t="shared" si="8"/>
        <v>128899.4</v>
      </c>
      <c r="G47" s="28">
        <f t="shared" si="8"/>
        <v>384633.1</v>
      </c>
      <c r="H47" s="28">
        <f t="shared" si="8"/>
        <v>444445.69999999995</v>
      </c>
      <c r="I47" s="28">
        <f>+I13+I23+I32+I36+I40+I44+I27+I19</f>
        <v>821302.0300000001</v>
      </c>
      <c r="J47" s="28">
        <f aca="true" t="shared" si="9" ref="J47:O47">+J13+J23+J32+J36+J40+J44+J27+J19</f>
        <v>458950.44999999995</v>
      </c>
      <c r="K47" s="28">
        <f t="shared" si="9"/>
        <v>378404.28</v>
      </c>
      <c r="L47" s="28">
        <f t="shared" si="9"/>
        <v>286830.05</v>
      </c>
      <c r="M47" s="28">
        <f t="shared" si="9"/>
        <v>466396.43</v>
      </c>
      <c r="N47" s="28">
        <f t="shared" si="9"/>
        <v>377595.18000000005</v>
      </c>
      <c r="O47" s="28">
        <f t="shared" si="9"/>
        <v>5547338.38</v>
      </c>
      <c r="P47" s="9"/>
      <c r="Q47" s="9"/>
    </row>
    <row r="48" spans="2:17" ht="12.75">
      <c r="B48" s="9"/>
      <c r="C48" s="11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2:7" ht="12.75">
      <c r="B49" s="9"/>
      <c r="C49" s="13"/>
      <c r="D49" s="9"/>
      <c r="E49" s="9"/>
      <c r="F49" s="9"/>
      <c r="G49" s="11"/>
    </row>
    <row r="50" spans="2:7" ht="12.75">
      <c r="B50" s="9"/>
      <c r="C50" s="11"/>
      <c r="D50" s="9"/>
      <c r="E50" s="9"/>
      <c r="F50" s="9"/>
      <c r="G50" s="11"/>
    </row>
    <row r="51" spans="2:17" ht="12.75">
      <c r="B51" s="9"/>
      <c r="C51" s="11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2:17" ht="12.75">
      <c r="B52" s="9"/>
      <c r="C52" s="1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2:17" ht="12.75">
      <c r="B53" s="9"/>
      <c r="C53" s="11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2:17" ht="12.75">
      <c r="B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8:17" ht="12.75"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4:17" ht="12.75">
      <c r="D56" s="9"/>
      <c r="E56" s="29"/>
      <c r="F56" s="2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2:17" ht="12.75">
      <c r="B57" s="29"/>
      <c r="C57" s="29"/>
      <c r="D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2:17" ht="12.75">
      <c r="B58" s="9"/>
      <c r="C58" s="11"/>
      <c r="D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2:17" ht="12.75">
      <c r="B59" s="9"/>
      <c r="C59" s="11"/>
      <c r="D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2:17" ht="12.75">
      <c r="B60" s="9"/>
      <c r="C60" s="11"/>
      <c r="D60" s="9"/>
      <c r="E60" s="29"/>
      <c r="F60" s="2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2:17" ht="12.75">
      <c r="B61" s="9"/>
      <c r="C61" s="11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2:17" ht="12.75">
      <c r="B62" s="9"/>
      <c r="C62" s="1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2:17" ht="12.75">
      <c r="B63" s="9"/>
      <c r="C63" s="11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2:17" ht="12.75">
      <c r="B64" s="9"/>
      <c r="C64" s="1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3:17" ht="12.75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3:17" ht="12.75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3:17" ht="12.7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3:17" ht="12.7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3:17" ht="12.7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3:17" ht="12.7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3:17" ht="12.7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3:17" ht="12.7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3:17" ht="12.7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3:17" ht="12.7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3:17" ht="12.7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3:17" ht="12.7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3:17" ht="12.7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</sheetData>
  <sheetProtection/>
  <printOptions/>
  <pageMargins left="0.1968503937007874" right="0.15748031496062992" top="0.3937007874015748" bottom="0.1968503937007874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livita</cp:lastModifiedBy>
  <cp:lastPrinted>2021-01-04T12:22:17Z</cp:lastPrinted>
  <dcterms:created xsi:type="dcterms:W3CDTF">2014-09-11T06:25:59Z</dcterms:created>
  <dcterms:modified xsi:type="dcterms:W3CDTF">2021-01-04T14:52:32Z</dcterms:modified>
  <cp:category/>
  <cp:version/>
  <cp:contentType/>
  <cp:contentStatus/>
</cp:coreProperties>
</file>