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tabRatio="189" firstSheet="1" activeTab="1"/>
  </bookViews>
  <sheets>
    <sheet name="PLATI SPITALE" sheetId="1" r:id="rId1"/>
    <sheet name="Detaliere plati-circuit inchis" sheetId="2" r:id="rId2"/>
  </sheets>
  <definedNames>
    <definedName name="_xlnm.Print_Area" localSheetId="1">'Detaliere plati-circuit inchis'!$A$1:$O$45</definedName>
    <definedName name="_xlnm.Print_Area" localSheetId="0">'PLATI SPITALE'!#REF!</definedName>
  </definedNames>
  <calcPr fullCalcOnLoad="1"/>
</workbook>
</file>

<file path=xl/sharedStrings.xml><?xml version="1.0" encoding="utf-8"?>
<sst xmlns="http://schemas.openxmlformats.org/spreadsheetml/2006/main" count="139" uniqueCount="59">
  <si>
    <t>DETALIERE</t>
  </si>
  <si>
    <t>FACTURI ONCOLOGIE</t>
  </si>
  <si>
    <t>TOTAL :</t>
  </si>
  <si>
    <t>SPITALUL MUNICIPAL DE ADULTI BARLAD</t>
  </si>
  <si>
    <t>FACTURI HEMOFILIE</t>
  </si>
  <si>
    <t>FACTURI ORTOPEDIE</t>
  </si>
  <si>
    <t>SPITAL JUDETEAN DE URGENTA VASLUI</t>
  </si>
  <si>
    <t>TOTAL</t>
  </si>
  <si>
    <t>DENUMIRE FURNIZOR</t>
  </si>
  <si>
    <t>NR. CRT</t>
  </si>
  <si>
    <t>FACTURI HEMOGLOBINA</t>
  </si>
  <si>
    <t>FACTURI POMPE INSULINA</t>
  </si>
  <si>
    <t>FACTURI DIABET</t>
  </si>
  <si>
    <t>CASA DE SANATATE VASLUI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</si>
  <si>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</si>
  <si>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</si>
  <si>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</si>
  <si>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</si>
  <si>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</si>
  <si>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</si>
  <si>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</si>
  <si>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</si>
  <si>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</si>
  <si>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</si>
  <si>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</si>
  <si>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</si>
  <si>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FACTURI BOALA FABRY</t>
  </si>
  <si>
    <t>SC RECUMED SRL</t>
  </si>
  <si>
    <t>FACTURI ONCOLOGIE cost volum</t>
  </si>
  <si>
    <t>SITUATIA PLATILOR EFECTUATE PENTRU FARMACIILE CU CIRCUIT INCHIS 2021</t>
  </si>
  <si>
    <t>sept+oct</t>
  </si>
  <si>
    <t>nov</t>
  </si>
  <si>
    <t>dec</t>
  </si>
  <si>
    <t>dec+ian</t>
  </si>
  <si>
    <t>febr</t>
  </si>
  <si>
    <t>RO65TREZ65621F332100XXXX</t>
  </si>
  <si>
    <t>TREZORERIE</t>
  </si>
  <si>
    <t>plata pompe 402 din 13 07 2021</t>
  </si>
  <si>
    <t>RO79TREZ27A660303200109X</t>
  </si>
  <si>
    <t>RO87TREZ65721F332100XXXX</t>
  </si>
  <si>
    <t>TREZORERIA BIRLAD</t>
  </si>
  <si>
    <t>plata boala Fabry 847 din 30 06 2021</t>
  </si>
  <si>
    <t>RO35TREZ27A660302200109X</t>
  </si>
  <si>
    <t>plata hemof 398 din 15 06 2021 408 din 13 07 2021</t>
  </si>
  <si>
    <t>plata ortopedie 400 din 15 06 2021</t>
  </si>
  <si>
    <t>plata boala Fabry 836 din 31 05 2021</t>
  </si>
  <si>
    <t>plata hemof 398 din 15 06 2021</t>
  </si>
  <si>
    <t>olata oncol sp 397 din 15 06 2021</t>
  </si>
  <si>
    <t>olata oncol sp 835 din 31 05 2021</t>
  </si>
  <si>
    <t>plata diabet sp 401 din 15 06 2021</t>
  </si>
  <si>
    <t>plata HB 840 din 31 05 2021</t>
  </si>
  <si>
    <t>RO61TREZ27A660404200109X</t>
  </si>
  <si>
    <t>plata hemogl 824 din 30 04 2021</t>
  </si>
  <si>
    <t>plata ortop 823 din 30 04 2021</t>
  </si>
  <si>
    <t>plata Fabry 822 din 30 04 2021</t>
  </si>
  <si>
    <t>plata hemof 391 din 18 05 2021</t>
  </si>
  <si>
    <t>plata oncol sp 392 din 18 05 2021</t>
  </si>
  <si>
    <t>plata oncol sp 821 din 30 04 2021</t>
  </si>
  <si>
    <t>plata diabet sp 390 din 18 05 2021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</si>
</sst>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/yyyy"/>
    <numFmt numFmtId="171" formatCode="#,##0.00_ ;\-#,##0.00\ "/>
    <numFmt numFmtId="172" formatCode="[$-418]d\ mmmm\ yyyy"/>
  </numFmts>
  <fonts count="3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17" fontId="6" fillId="0" borderId="1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6" fillId="0" borderId="0" xfId="0" applyFont="1" applyAlignment="1">
      <alignment/>
    </xf>
    <xf numFmtId="4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7" fillId="0" borderId="0" xfId="0" applyFont="1" applyAlignment="1">
      <alignment/>
    </xf>
    <xf numFmtId="4" fontId="28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7" fontId="25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5" sqref="B25"/>
    </sheetView>
  </sheetViews>
  <sheetFormatPr defaultColWidth="9.140625" defaultRowHeight="12.75"/>
  <cols>
    <col min="1" max="1" width="6.7109375" style="19" customWidth="1"/>
    <col min="2" max="2" width="39.00390625" style="0" customWidth="1"/>
    <col min="3" max="3" width="31.421875" style="0" customWidth="1"/>
    <col min="4" max="4" width="13.421875" style="0" customWidth="1"/>
    <col min="5" max="5" width="12.421875" style="0" customWidth="1"/>
    <col min="6" max="6" width="16.57421875" style="0" customWidth="1"/>
    <col min="7" max="7" width="17.140625" style="0" customWidth="1"/>
    <col min="8" max="8" width="16.28125" style="0" customWidth="1"/>
    <col min="9" max="9" width="11.8515625" style="0" customWidth="1"/>
    <col min="10" max="10" width="11.28125" style="0" customWidth="1"/>
    <col min="11" max="11" width="11.140625" style="0" bestFit="1" customWidth="1"/>
    <col min="12" max="12" width="8.7109375" style="0" customWidth="1"/>
    <col min="13" max="13" width="10.421875" style="0" customWidth="1"/>
    <col min="14" max="14" width="10.7109375" style="0" bestFit="1" customWidth="1"/>
    <col min="15" max="15" width="10.421875" style="0" customWidth="1"/>
    <col min="18" max="18" width="10.140625" style="0" bestFit="1" customWidth="1"/>
  </cols>
  <sheetData>
    <row r="2" spans="1:8" ht="12.75">
      <c r="A2">
        <v>10569</v>
      </c>
      <c r="B2" s="44">
        <v>44468</v>
      </c>
      <c r="C2" t="s">
        <v>6</v>
      </c>
      <c r="D2">
        <v>21832.46</v>
      </c>
      <c r="E2" t="s">
        <v>35</v>
      </c>
      <c r="F2" t="s">
        <v>36</v>
      </c>
      <c r="G2" t="s">
        <v>37</v>
      </c>
      <c r="H2" t="s">
        <v>38</v>
      </c>
    </row>
    <row r="3" spans="1:8" ht="12.75">
      <c r="A3">
        <v>10531</v>
      </c>
      <c r="B3" s="44">
        <v>44468</v>
      </c>
      <c r="C3" t="s">
        <v>3</v>
      </c>
      <c r="D3">
        <v>51427.12</v>
      </c>
      <c r="E3" t="s">
        <v>39</v>
      </c>
      <c r="F3" t="s">
        <v>40</v>
      </c>
      <c r="G3" t="s">
        <v>41</v>
      </c>
      <c r="H3" t="s">
        <v>42</v>
      </c>
    </row>
    <row r="4" spans="1:8" ht="12.75">
      <c r="A4">
        <v>10532</v>
      </c>
      <c r="B4" s="44">
        <v>44468</v>
      </c>
      <c r="C4" t="s">
        <v>6</v>
      </c>
      <c r="D4">
        <v>531120</v>
      </c>
      <c r="E4" t="s">
        <v>35</v>
      </c>
      <c r="F4" t="s">
        <v>36</v>
      </c>
      <c r="G4" t="s">
        <v>43</v>
      </c>
      <c r="H4" t="s">
        <v>42</v>
      </c>
    </row>
    <row r="5" ht="12.75">
      <c r="G5" s="45"/>
    </row>
    <row r="7" spans="1:8" ht="12.75">
      <c r="A7">
        <v>9157</v>
      </c>
      <c r="B7" s="44">
        <v>44432</v>
      </c>
      <c r="C7" t="s">
        <v>6</v>
      </c>
      <c r="D7">
        <v>3702.73</v>
      </c>
      <c r="E7" t="s">
        <v>35</v>
      </c>
      <c r="F7" t="s">
        <v>36</v>
      </c>
      <c r="G7" t="s">
        <v>44</v>
      </c>
      <c r="H7" t="s">
        <v>38</v>
      </c>
    </row>
    <row r="8" spans="1:8" ht="12.75">
      <c r="A8">
        <v>9130</v>
      </c>
      <c r="B8" s="44">
        <v>44432</v>
      </c>
      <c r="C8" t="s">
        <v>3</v>
      </c>
      <c r="D8">
        <v>51427.12</v>
      </c>
      <c r="E8" t="s">
        <v>39</v>
      </c>
      <c r="F8" t="s">
        <v>40</v>
      </c>
      <c r="G8" t="s">
        <v>45</v>
      </c>
      <c r="H8" t="s">
        <v>42</v>
      </c>
    </row>
    <row r="9" spans="1:8" ht="12.75">
      <c r="A9">
        <v>9131</v>
      </c>
      <c r="B9" s="44">
        <v>44432</v>
      </c>
      <c r="C9" t="s">
        <v>6</v>
      </c>
      <c r="D9">
        <v>94361.51</v>
      </c>
      <c r="E9" t="s">
        <v>35</v>
      </c>
      <c r="F9" t="s">
        <v>36</v>
      </c>
      <c r="G9" t="s">
        <v>46</v>
      </c>
      <c r="H9" t="s">
        <v>42</v>
      </c>
    </row>
    <row r="10" spans="1:8" ht="12.75">
      <c r="A10">
        <v>9058</v>
      </c>
      <c r="B10" s="44">
        <v>44432</v>
      </c>
      <c r="C10" t="s">
        <v>6</v>
      </c>
      <c r="D10">
        <v>115276.12</v>
      </c>
      <c r="E10" t="s">
        <v>35</v>
      </c>
      <c r="F10" t="s">
        <v>36</v>
      </c>
      <c r="G10" t="s">
        <v>47</v>
      </c>
      <c r="H10" t="s">
        <v>42</v>
      </c>
    </row>
    <row r="11" spans="1:8" ht="12.75">
      <c r="A11">
        <v>9059</v>
      </c>
      <c r="B11" s="44">
        <v>44432</v>
      </c>
      <c r="C11" t="s">
        <v>3</v>
      </c>
      <c r="D11">
        <v>101618.76</v>
      </c>
      <c r="E11" t="s">
        <v>39</v>
      </c>
      <c r="F11" t="s">
        <v>40</v>
      </c>
      <c r="G11" t="s">
        <v>48</v>
      </c>
      <c r="H11" t="s">
        <v>42</v>
      </c>
    </row>
    <row r="12" spans="1:8" s="51" customFormat="1" ht="12.75">
      <c r="A12" s="51">
        <v>9110</v>
      </c>
      <c r="B12" s="52">
        <v>44432</v>
      </c>
      <c r="C12" s="51" t="s">
        <v>6</v>
      </c>
      <c r="D12" s="51">
        <v>708.18</v>
      </c>
      <c r="E12" s="51" t="s">
        <v>35</v>
      </c>
      <c r="F12" s="51" t="s">
        <v>36</v>
      </c>
      <c r="G12" s="51" t="s">
        <v>49</v>
      </c>
      <c r="H12" s="51" t="s">
        <v>42</v>
      </c>
    </row>
    <row r="13" spans="1:8" ht="12.75">
      <c r="A13">
        <v>8921</v>
      </c>
      <c r="B13" s="44">
        <v>44426</v>
      </c>
      <c r="C13" t="s">
        <v>3</v>
      </c>
      <c r="D13">
        <v>80</v>
      </c>
      <c r="E13" t="s">
        <v>39</v>
      </c>
      <c r="F13" t="s">
        <v>40</v>
      </c>
      <c r="G13" t="s">
        <v>50</v>
      </c>
      <c r="H13" t="s">
        <v>51</v>
      </c>
    </row>
    <row r="16" spans="1:8" ht="12.75">
      <c r="A16">
        <v>8016</v>
      </c>
      <c r="B16" s="44">
        <v>44393</v>
      </c>
      <c r="C16" t="s">
        <v>3</v>
      </c>
      <c r="D16">
        <v>120</v>
      </c>
      <c r="E16" t="s">
        <v>39</v>
      </c>
      <c r="F16" t="s">
        <v>40</v>
      </c>
      <c r="G16" t="s">
        <v>52</v>
      </c>
      <c r="H16" t="s">
        <v>51</v>
      </c>
    </row>
    <row r="17" spans="1:8" ht="12.75">
      <c r="A17">
        <v>7822</v>
      </c>
      <c r="B17" s="44">
        <v>44392</v>
      </c>
      <c r="C17" t="s">
        <v>3</v>
      </c>
      <c r="D17">
        <v>5057.6</v>
      </c>
      <c r="E17" t="s">
        <v>39</v>
      </c>
      <c r="F17" t="s">
        <v>40</v>
      </c>
      <c r="G17" t="s">
        <v>53</v>
      </c>
      <c r="H17" t="s">
        <v>38</v>
      </c>
    </row>
    <row r="18" spans="1:8" ht="12.75">
      <c r="A18">
        <v>7820</v>
      </c>
      <c r="B18" s="44">
        <v>44392</v>
      </c>
      <c r="C18" t="s">
        <v>3</v>
      </c>
      <c r="D18">
        <v>38570.34</v>
      </c>
      <c r="E18" t="s">
        <v>39</v>
      </c>
      <c r="F18" t="s">
        <v>40</v>
      </c>
      <c r="G18" t="s">
        <v>54</v>
      </c>
      <c r="H18" t="s">
        <v>42</v>
      </c>
    </row>
    <row r="19" spans="1:8" ht="12.75">
      <c r="A19">
        <v>7821</v>
      </c>
      <c r="B19" s="44">
        <v>44392</v>
      </c>
      <c r="C19" t="s">
        <v>6</v>
      </c>
      <c r="D19">
        <v>110317.2</v>
      </c>
      <c r="E19" t="s">
        <v>35</v>
      </c>
      <c r="F19" t="s">
        <v>36</v>
      </c>
      <c r="G19" t="s">
        <v>55</v>
      </c>
      <c r="H19" t="s">
        <v>42</v>
      </c>
    </row>
    <row r="20" spans="1:8" ht="12.75">
      <c r="A20">
        <v>7795</v>
      </c>
      <c r="B20" s="44">
        <v>44392</v>
      </c>
      <c r="C20" t="s">
        <v>6</v>
      </c>
      <c r="D20">
        <v>154219.63</v>
      </c>
      <c r="E20" t="s">
        <v>35</v>
      </c>
      <c r="F20" t="s">
        <v>36</v>
      </c>
      <c r="G20" t="s">
        <v>56</v>
      </c>
      <c r="H20" t="s">
        <v>42</v>
      </c>
    </row>
    <row r="21" spans="1:8" ht="12.75">
      <c r="A21">
        <v>7796</v>
      </c>
      <c r="B21" s="44">
        <v>44392</v>
      </c>
      <c r="C21" t="s">
        <v>3</v>
      </c>
      <c r="D21">
        <v>40190.99</v>
      </c>
      <c r="E21" t="s">
        <v>39</v>
      </c>
      <c r="F21" t="s">
        <v>40</v>
      </c>
      <c r="G21" t="s">
        <v>57</v>
      </c>
      <c r="H21" t="s">
        <v>42</v>
      </c>
    </row>
    <row r="22" spans="1:8" ht="12.75">
      <c r="A22">
        <v>7574</v>
      </c>
      <c r="B22" s="44">
        <v>44391</v>
      </c>
      <c r="C22" t="s">
        <v>6</v>
      </c>
      <c r="D22">
        <v>643.1</v>
      </c>
      <c r="E22" t="s">
        <v>35</v>
      </c>
      <c r="F22" t="s">
        <v>36</v>
      </c>
      <c r="G22" t="s">
        <v>58</v>
      </c>
      <c r="H22" t="s">
        <v>42</v>
      </c>
    </row>
  </sheetData>
  <sheetProtection/>
  <printOptions/>
  <pageMargins left="0.1968503937007874" right="0.15748031496062992" top="0.3937007874015748" bottom="0.1968503937007874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pane xSplit="2" ySplit="6" topLeftCell="G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34" sqref="N34"/>
    </sheetView>
  </sheetViews>
  <sheetFormatPr defaultColWidth="9.140625" defaultRowHeight="12.75"/>
  <cols>
    <col min="1" max="1" width="6.7109375" style="19" customWidth="1"/>
    <col min="2" max="2" width="32.57421875" style="0" customWidth="1"/>
    <col min="3" max="3" width="15.7109375" style="0" customWidth="1"/>
    <col min="4" max="4" width="13.421875" style="0" customWidth="1"/>
    <col min="5" max="5" width="35.28125" style="0" customWidth="1"/>
    <col min="6" max="6" width="17.00390625" style="0" customWidth="1"/>
    <col min="7" max="7" width="12.00390625" style="0" customWidth="1"/>
    <col min="8" max="8" width="16.28125" style="0" customWidth="1"/>
    <col min="9" max="9" width="11.8515625" style="0" customWidth="1"/>
    <col min="10" max="10" width="11.28125" style="0" customWidth="1"/>
    <col min="11" max="11" width="11.140625" style="0" bestFit="1" customWidth="1"/>
    <col min="12" max="12" width="13.421875" style="0" customWidth="1"/>
    <col min="13" max="13" width="17.28125" style="0" customWidth="1"/>
    <col min="14" max="14" width="11.57421875" style="0" customWidth="1"/>
    <col min="15" max="15" width="10.421875" style="0" customWidth="1"/>
    <col min="16" max="16" width="29.00390625" style="0" customWidth="1"/>
    <col min="18" max="18" width="10.140625" style="0" bestFit="1" customWidth="1"/>
  </cols>
  <sheetData>
    <row r="1" ht="15.75">
      <c r="A1" s="21" t="s">
        <v>13</v>
      </c>
    </row>
    <row r="3" spans="2:3" ht="15.75">
      <c r="B3" s="1" t="s">
        <v>29</v>
      </c>
      <c r="C3" s="1"/>
    </row>
    <row r="4" ht="18">
      <c r="C4" s="2" t="s">
        <v>0</v>
      </c>
    </row>
    <row r="6" spans="1:19" s="3" customFormat="1" ht="12.75">
      <c r="A6" s="29" t="s">
        <v>9</v>
      </c>
      <c r="B6" s="6" t="s">
        <v>8</v>
      </c>
      <c r="C6" s="22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21</v>
      </c>
      <c r="K6" s="22" t="s">
        <v>22</v>
      </c>
      <c r="L6" s="22" t="s">
        <v>23</v>
      </c>
      <c r="M6" s="22" t="s">
        <v>24</v>
      </c>
      <c r="N6" s="22" t="s">
        <v>25</v>
      </c>
      <c r="O6" s="23" t="s">
        <v>7</v>
      </c>
      <c r="S6" s="18"/>
    </row>
    <row r="7" spans="1:19" ht="12.75">
      <c r="A7" s="30"/>
      <c r="B7" s="6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7"/>
      <c r="P7" s="9"/>
      <c r="Q7" s="9"/>
      <c r="S7" s="11"/>
    </row>
    <row r="8" spans="1:19" ht="12.75">
      <c r="A8" s="30">
        <v>1</v>
      </c>
      <c r="B8" s="10" t="s">
        <v>27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4">
        <f>SUM(C8:N8)</f>
        <v>0</v>
      </c>
      <c r="P8" s="9"/>
      <c r="Q8" s="9"/>
      <c r="S8" s="11"/>
    </row>
    <row r="9" spans="1:19" ht="12.75">
      <c r="A9" s="30">
        <v>2</v>
      </c>
      <c r="B9" s="10" t="s">
        <v>6</v>
      </c>
      <c r="C9" s="25">
        <v>252039.64</v>
      </c>
      <c r="D9" s="35">
        <v>4252.3</v>
      </c>
      <c r="E9" s="34">
        <v>246646.84</v>
      </c>
      <c r="F9" s="25">
        <v>9010.44</v>
      </c>
      <c r="G9" s="35">
        <v>105289.67</v>
      </c>
      <c r="H9" s="34">
        <v>113322.86</v>
      </c>
      <c r="I9" s="34">
        <v>154219.63</v>
      </c>
      <c r="J9" s="35">
        <v>115276.12</v>
      </c>
      <c r="K9" s="10"/>
      <c r="L9" s="35">
        <v>179880.2</v>
      </c>
      <c r="M9" s="34">
        <v>64742.61</v>
      </c>
      <c r="N9" s="34">
        <v>12867.33</v>
      </c>
      <c r="O9" s="24">
        <f>SUM(C9:N9)</f>
        <v>1257547.6400000001</v>
      </c>
      <c r="S9" s="11"/>
    </row>
    <row r="10" spans="1:18" ht="12.75">
      <c r="A10" s="20">
        <v>3</v>
      </c>
      <c r="B10" s="10" t="s">
        <v>3</v>
      </c>
      <c r="C10" s="25">
        <v>28297.51</v>
      </c>
      <c r="D10" s="35">
        <v>60812.61</v>
      </c>
      <c r="E10" s="34">
        <v>39272.84</v>
      </c>
      <c r="F10" s="25">
        <v>17099.98</v>
      </c>
      <c r="G10" s="35">
        <v>116101.99</v>
      </c>
      <c r="H10" s="34">
        <v>46667.93</v>
      </c>
      <c r="I10" s="34">
        <v>40190.99</v>
      </c>
      <c r="J10" s="35">
        <v>101618.76</v>
      </c>
      <c r="K10" s="10"/>
      <c r="L10" s="35">
        <v>42221.49</v>
      </c>
      <c r="M10" s="34">
        <v>40354.69</v>
      </c>
      <c r="N10" s="34">
        <v>36119.37</v>
      </c>
      <c r="O10" s="24">
        <f>SUM(C10:N10)</f>
        <v>568758.16</v>
      </c>
      <c r="R10" s="17"/>
    </row>
    <row r="11" spans="1:18" ht="12.75">
      <c r="A11" s="20"/>
      <c r="B11" s="6" t="s">
        <v>2</v>
      </c>
      <c r="C11" s="12">
        <f>SUM(C8:C10)</f>
        <v>280337.15</v>
      </c>
      <c r="D11" s="12">
        <f aca="true" t="shared" si="0" ref="D11:O11">SUM(D8:D10)</f>
        <v>65064.91</v>
      </c>
      <c r="E11" s="12">
        <f t="shared" si="0"/>
        <v>285919.68</v>
      </c>
      <c r="F11" s="12">
        <f t="shared" si="0"/>
        <v>26110.42</v>
      </c>
      <c r="G11" s="12">
        <f t="shared" si="0"/>
        <v>221391.66</v>
      </c>
      <c r="H11" s="46">
        <f t="shared" si="0"/>
        <v>159990.79</v>
      </c>
      <c r="I11" s="12">
        <f t="shared" si="0"/>
        <v>194410.62</v>
      </c>
      <c r="J11" s="12">
        <f t="shared" si="0"/>
        <v>216894.88</v>
      </c>
      <c r="K11" s="12">
        <f t="shared" si="0"/>
        <v>0</v>
      </c>
      <c r="L11" s="12">
        <f t="shared" si="0"/>
        <v>222101.69</v>
      </c>
      <c r="M11" s="12">
        <f t="shared" si="0"/>
        <v>105097.3</v>
      </c>
      <c r="N11" s="12">
        <f t="shared" si="0"/>
        <v>48986.700000000004</v>
      </c>
      <c r="O11" s="12">
        <f t="shared" si="0"/>
        <v>1826305.8000000003</v>
      </c>
      <c r="P11" s="9"/>
      <c r="Q11" s="9"/>
      <c r="R11" s="17"/>
    </row>
    <row r="12" spans="1:17" ht="12.75">
      <c r="A12" s="20"/>
      <c r="B12" s="28"/>
      <c r="C12" s="10"/>
      <c r="D12" s="10"/>
      <c r="E12" s="10"/>
      <c r="F12" s="10"/>
      <c r="G12" s="10"/>
      <c r="H12" s="47"/>
      <c r="I12" s="10"/>
      <c r="J12" s="10"/>
      <c r="K12" s="10"/>
      <c r="L12" s="10"/>
      <c r="M12" s="10"/>
      <c r="N12" s="10"/>
      <c r="O12" s="10"/>
      <c r="P12" s="9"/>
      <c r="Q12" s="9"/>
    </row>
    <row r="13" spans="1:19" ht="12.75">
      <c r="A13" s="30"/>
      <c r="B13" s="6" t="s">
        <v>28</v>
      </c>
      <c r="C13" s="15"/>
      <c r="D13" s="15"/>
      <c r="E13" s="15"/>
      <c r="F13" s="15"/>
      <c r="G13" s="15"/>
      <c r="H13" s="48"/>
      <c r="I13" s="15"/>
      <c r="J13" s="15"/>
      <c r="K13" s="15"/>
      <c r="L13" s="15"/>
      <c r="M13" s="15"/>
      <c r="N13" s="15"/>
      <c r="O13" s="7"/>
      <c r="P13" s="9"/>
      <c r="Q13" s="9"/>
      <c r="S13" s="11"/>
    </row>
    <row r="14" spans="1:19" ht="12.75">
      <c r="A14" s="30">
        <v>1</v>
      </c>
      <c r="B14" s="10" t="s">
        <v>27</v>
      </c>
      <c r="C14" s="25"/>
      <c r="D14" s="25"/>
      <c r="E14" s="25"/>
      <c r="F14" s="25"/>
      <c r="G14" s="25"/>
      <c r="H14" s="49"/>
      <c r="I14" s="25"/>
      <c r="J14" s="25"/>
      <c r="K14" s="25"/>
      <c r="L14" s="25"/>
      <c r="M14" s="25"/>
      <c r="N14" s="25"/>
      <c r="O14" s="24">
        <f>SUM(C14:N14)</f>
        <v>0</v>
      </c>
      <c r="P14" s="9"/>
      <c r="Q14" s="9"/>
      <c r="S14" s="11"/>
    </row>
    <row r="15" spans="1:19" ht="12.75">
      <c r="A15" s="30">
        <v>2</v>
      </c>
      <c r="B15" s="10" t="s">
        <v>6</v>
      </c>
      <c r="C15" s="33">
        <v>127388.25</v>
      </c>
      <c r="D15" s="35">
        <v>32459.48</v>
      </c>
      <c r="E15" s="34">
        <v>328943.05</v>
      </c>
      <c r="F15" s="25">
        <v>52705.14</v>
      </c>
      <c r="G15" s="35"/>
      <c r="H15" s="49"/>
      <c r="I15" s="26"/>
      <c r="J15" s="26"/>
      <c r="K15" s="26"/>
      <c r="L15" s="26"/>
      <c r="M15" s="25"/>
      <c r="N15" s="32"/>
      <c r="O15" s="24">
        <f>SUM(C15:N15)</f>
        <v>541495.92</v>
      </c>
      <c r="P15" s="9"/>
      <c r="Q15" s="9"/>
      <c r="S15" s="11"/>
    </row>
    <row r="16" spans="1:18" ht="12.75">
      <c r="A16" s="20">
        <v>3</v>
      </c>
      <c r="B16" s="10" t="s">
        <v>3</v>
      </c>
      <c r="C16" s="38"/>
      <c r="D16" s="35"/>
      <c r="E16" s="25"/>
      <c r="F16" s="25"/>
      <c r="G16" s="35"/>
      <c r="H16" s="49"/>
      <c r="I16" s="26"/>
      <c r="J16" s="26"/>
      <c r="K16" s="26"/>
      <c r="L16" s="26"/>
      <c r="M16" s="25"/>
      <c r="N16" s="10"/>
      <c r="O16" s="24">
        <f>SUM(C16:N16)</f>
        <v>0</v>
      </c>
      <c r="P16" s="9"/>
      <c r="Q16" s="9"/>
      <c r="R16" s="17"/>
    </row>
    <row r="17" spans="1:18" ht="12.75">
      <c r="A17" s="20"/>
      <c r="B17" s="6" t="s">
        <v>2</v>
      </c>
      <c r="C17" s="12">
        <f aca="true" t="shared" si="1" ref="C17:O17">SUM(C14:C16)</f>
        <v>127388.25</v>
      </c>
      <c r="D17" s="12">
        <f t="shared" si="1"/>
        <v>32459.48</v>
      </c>
      <c r="E17" s="12">
        <f t="shared" si="1"/>
        <v>328943.05</v>
      </c>
      <c r="F17" s="12">
        <f t="shared" si="1"/>
        <v>52705.14</v>
      </c>
      <c r="G17" s="12">
        <f t="shared" si="1"/>
        <v>0</v>
      </c>
      <c r="H17" s="46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541495.92</v>
      </c>
      <c r="P17" s="9"/>
      <c r="Q17" s="9"/>
      <c r="R17" s="17"/>
    </row>
    <row r="18" spans="1:17" ht="12.75">
      <c r="A18" s="20"/>
      <c r="B18" s="28"/>
      <c r="C18" s="10"/>
      <c r="D18" s="10"/>
      <c r="E18" s="10"/>
      <c r="F18" s="10"/>
      <c r="G18" s="10"/>
      <c r="H18" s="47"/>
      <c r="I18" s="10"/>
      <c r="J18" s="10"/>
      <c r="K18" s="10"/>
      <c r="L18" s="10"/>
      <c r="M18" s="10"/>
      <c r="N18" s="10"/>
      <c r="O18" s="10"/>
      <c r="P18" s="9"/>
      <c r="Q18" s="9"/>
    </row>
    <row r="19" spans="1:17" s="4" customFormat="1" ht="12.75">
      <c r="A19" s="20"/>
      <c r="B19" s="6" t="s">
        <v>4</v>
      </c>
      <c r="C19" s="10"/>
      <c r="D19" s="10"/>
      <c r="E19" s="10"/>
      <c r="F19" s="10"/>
      <c r="G19" s="10"/>
      <c r="H19" s="47"/>
      <c r="I19" s="10"/>
      <c r="J19" s="10"/>
      <c r="K19" s="10"/>
      <c r="L19" s="10"/>
      <c r="M19" s="10"/>
      <c r="N19" s="10"/>
      <c r="O19" s="10"/>
      <c r="P19" s="5"/>
      <c r="Q19" s="5"/>
    </row>
    <row r="20" spans="1:17" ht="12.75">
      <c r="A20" s="20">
        <v>1</v>
      </c>
      <c r="B20" s="14" t="s">
        <v>6</v>
      </c>
      <c r="C20" s="34">
        <v>65862.38</v>
      </c>
      <c r="D20" s="35">
        <v>7069.18</v>
      </c>
      <c r="E20" s="9">
        <v>492135.84</v>
      </c>
      <c r="F20" s="8"/>
      <c r="G20" s="42">
        <v>225121.75</v>
      </c>
      <c r="H20" s="50">
        <v>136282.14</v>
      </c>
      <c r="I20" s="34">
        <v>110317.2</v>
      </c>
      <c r="J20" s="34">
        <v>94361.51</v>
      </c>
      <c r="K20" s="34">
        <v>531120</v>
      </c>
      <c r="L20" s="8"/>
      <c r="M20" s="34">
        <v>324210</v>
      </c>
      <c r="N20" s="34">
        <v>555720</v>
      </c>
      <c r="O20" s="12">
        <f>SUM(C20:N20)</f>
        <v>2542200</v>
      </c>
      <c r="P20" s="9"/>
      <c r="Q20" s="9"/>
    </row>
    <row r="21" spans="1:17" ht="12.75">
      <c r="A21" s="20"/>
      <c r="B21" s="6" t="s">
        <v>2</v>
      </c>
      <c r="C21" s="12">
        <f aca="true" t="shared" si="2" ref="C21:O21">SUM(C20:C20)</f>
        <v>65862.38</v>
      </c>
      <c r="D21" s="36">
        <f t="shared" si="2"/>
        <v>7069.18</v>
      </c>
      <c r="E21" s="12">
        <f t="shared" si="2"/>
        <v>492135.84</v>
      </c>
      <c r="F21" s="12">
        <f t="shared" si="2"/>
        <v>0</v>
      </c>
      <c r="G21" s="12">
        <f t="shared" si="2"/>
        <v>225121.75</v>
      </c>
      <c r="H21" s="46">
        <f t="shared" si="2"/>
        <v>136282.14</v>
      </c>
      <c r="I21" s="12">
        <f t="shared" si="2"/>
        <v>110317.2</v>
      </c>
      <c r="J21" s="12">
        <f t="shared" si="2"/>
        <v>94361.51</v>
      </c>
      <c r="K21" s="12">
        <f t="shared" si="2"/>
        <v>531120</v>
      </c>
      <c r="L21" s="12">
        <f t="shared" si="2"/>
        <v>0</v>
      </c>
      <c r="M21" s="12">
        <f t="shared" si="2"/>
        <v>324210</v>
      </c>
      <c r="N21" s="12">
        <f t="shared" si="2"/>
        <v>555720</v>
      </c>
      <c r="O21" s="12">
        <f t="shared" si="2"/>
        <v>2542200</v>
      </c>
      <c r="P21" s="9"/>
      <c r="Q21" s="9"/>
    </row>
    <row r="22" spans="1:17" ht="12.75">
      <c r="A22" s="20"/>
      <c r="B22" s="28"/>
      <c r="C22" s="10"/>
      <c r="D22" s="10"/>
      <c r="E22" s="10"/>
      <c r="F22" s="10"/>
      <c r="G22" s="10"/>
      <c r="H22" s="47"/>
      <c r="I22" s="10"/>
      <c r="J22" s="10"/>
      <c r="K22" s="10"/>
      <c r="L22" s="10"/>
      <c r="M22" s="10"/>
      <c r="N22" s="10"/>
      <c r="O22" s="10"/>
      <c r="P22" s="9"/>
      <c r="Q22" s="9"/>
    </row>
    <row r="23" spans="1:17" s="4" customFormat="1" ht="12.75">
      <c r="A23" s="20"/>
      <c r="B23" s="6" t="s">
        <v>26</v>
      </c>
      <c r="C23" s="10"/>
      <c r="D23" s="10"/>
      <c r="E23" s="10"/>
      <c r="F23" s="10"/>
      <c r="G23" s="10"/>
      <c r="H23" s="47"/>
      <c r="I23" s="10"/>
      <c r="J23" s="10"/>
      <c r="K23" s="10"/>
      <c r="L23" s="10"/>
      <c r="M23" s="10"/>
      <c r="N23" s="10"/>
      <c r="O23" s="10"/>
      <c r="P23" s="5"/>
      <c r="Q23" s="5"/>
    </row>
    <row r="24" spans="1:17" ht="12.75">
      <c r="A24" s="20">
        <v>1</v>
      </c>
      <c r="B24" s="10" t="s">
        <v>3</v>
      </c>
      <c r="C24" s="8">
        <v>51427.12</v>
      </c>
      <c r="D24" s="37">
        <v>51427.12</v>
      </c>
      <c r="E24" s="34">
        <v>25713.56</v>
      </c>
      <c r="F24" s="8">
        <v>38570.34</v>
      </c>
      <c r="G24" s="34">
        <v>51427.12</v>
      </c>
      <c r="H24" s="50">
        <v>51427.12</v>
      </c>
      <c r="I24" s="34">
        <v>38570.34</v>
      </c>
      <c r="J24" s="34">
        <v>51427.12</v>
      </c>
      <c r="K24" s="34">
        <v>51427.12</v>
      </c>
      <c r="L24" s="34">
        <v>51427.12</v>
      </c>
      <c r="M24" s="34">
        <v>51427.12</v>
      </c>
      <c r="N24" s="34">
        <v>68850.94</v>
      </c>
      <c r="O24" s="12">
        <f>SUM(C24:N24)</f>
        <v>583122.1399999999</v>
      </c>
      <c r="P24" s="9"/>
      <c r="Q24" s="9"/>
    </row>
    <row r="25" spans="1:17" ht="12.75">
      <c r="A25" s="20"/>
      <c r="B25" s="6" t="s">
        <v>2</v>
      </c>
      <c r="C25" s="12">
        <f aca="true" t="shared" si="3" ref="C25:O25">SUM(C24:C24)</f>
        <v>51427.12</v>
      </c>
      <c r="D25" s="12">
        <f t="shared" si="3"/>
        <v>51427.12</v>
      </c>
      <c r="E25" s="12">
        <f t="shared" si="3"/>
        <v>25713.56</v>
      </c>
      <c r="F25" s="12">
        <f t="shared" si="3"/>
        <v>38570.34</v>
      </c>
      <c r="G25" s="12">
        <f t="shared" si="3"/>
        <v>51427.12</v>
      </c>
      <c r="H25" s="46">
        <f t="shared" si="3"/>
        <v>51427.12</v>
      </c>
      <c r="I25" s="12">
        <f t="shared" si="3"/>
        <v>38570.34</v>
      </c>
      <c r="J25" s="12">
        <f>J24</f>
        <v>51427.12</v>
      </c>
      <c r="K25" s="12">
        <f t="shared" si="3"/>
        <v>51427.12</v>
      </c>
      <c r="L25" s="12">
        <f t="shared" si="3"/>
        <v>51427.12</v>
      </c>
      <c r="M25" s="12">
        <f t="shared" si="3"/>
        <v>51427.12</v>
      </c>
      <c r="N25" s="12">
        <f t="shared" si="3"/>
        <v>68850.94</v>
      </c>
      <c r="O25" s="12">
        <f t="shared" si="3"/>
        <v>583122.1399999999</v>
      </c>
      <c r="P25" s="9"/>
      <c r="Q25" s="9"/>
    </row>
    <row r="26" spans="1:17" s="4" customFormat="1" ht="12.75">
      <c r="A26" s="20"/>
      <c r="B26" s="6"/>
      <c r="C26" s="10"/>
      <c r="D26" s="10"/>
      <c r="E26" s="10"/>
      <c r="F26" s="10"/>
      <c r="G26" s="10"/>
      <c r="H26" s="47"/>
      <c r="I26" s="10"/>
      <c r="J26" s="10"/>
      <c r="K26" s="10"/>
      <c r="L26" s="10"/>
      <c r="M26" s="10"/>
      <c r="N26" s="10"/>
      <c r="O26" s="10"/>
      <c r="P26" s="5"/>
      <c r="Q26" s="5"/>
    </row>
    <row r="27" spans="1:17" s="4" customFormat="1" ht="12.75">
      <c r="A27" s="20"/>
      <c r="B27" s="6" t="s">
        <v>5</v>
      </c>
      <c r="C27" s="10"/>
      <c r="D27" s="10"/>
      <c r="E27" s="10"/>
      <c r="F27" s="10"/>
      <c r="G27" s="10"/>
      <c r="H27" s="47"/>
      <c r="I27" s="10"/>
      <c r="J27" s="10"/>
      <c r="K27" s="10"/>
      <c r="L27" s="10"/>
      <c r="M27" s="10"/>
      <c r="N27" s="10"/>
      <c r="O27" s="10"/>
      <c r="P27" s="5"/>
      <c r="Q27" s="5"/>
    </row>
    <row r="28" spans="1:17" s="4" customFormat="1" ht="12.75">
      <c r="A28" s="30">
        <v>1</v>
      </c>
      <c r="B28" s="14" t="s">
        <v>6</v>
      </c>
      <c r="C28" s="8"/>
      <c r="D28" s="8"/>
      <c r="E28" s="8"/>
      <c r="F28" s="8"/>
      <c r="G28" s="34">
        <v>14309.34</v>
      </c>
      <c r="H28" s="50">
        <v>9300</v>
      </c>
      <c r="I28" s="16"/>
      <c r="J28" s="34">
        <v>3702.73</v>
      </c>
      <c r="K28" s="16"/>
      <c r="L28" s="10"/>
      <c r="M28" s="8"/>
      <c r="N28" s="8"/>
      <c r="O28" s="12">
        <f>SUM(C28:N28)</f>
        <v>27312.07</v>
      </c>
      <c r="P28" s="5"/>
      <c r="Q28" s="5"/>
    </row>
    <row r="29" spans="1:17" s="4" customFormat="1" ht="12.75">
      <c r="A29" s="20">
        <v>2</v>
      </c>
      <c r="B29" s="14" t="s">
        <v>3</v>
      </c>
      <c r="C29" s="8"/>
      <c r="D29" s="8"/>
      <c r="E29" s="8"/>
      <c r="F29" s="8"/>
      <c r="G29" s="8"/>
      <c r="H29" s="31"/>
      <c r="I29" s="34">
        <v>5057.6</v>
      </c>
      <c r="J29" s="16"/>
      <c r="K29" s="16"/>
      <c r="L29" s="16"/>
      <c r="M29" s="34">
        <v>17429.1</v>
      </c>
      <c r="N29" s="8"/>
      <c r="O29" s="12">
        <f>SUM(C29:N29)</f>
        <v>22486.699999999997</v>
      </c>
      <c r="P29" s="5"/>
      <c r="Q29" s="5"/>
    </row>
    <row r="30" spans="1:17" s="4" customFormat="1" ht="12.75">
      <c r="A30" s="20"/>
      <c r="B30" s="6" t="s">
        <v>2</v>
      </c>
      <c r="C30" s="12">
        <f>SUM(C28:C29)</f>
        <v>0</v>
      </c>
      <c r="D30" s="12">
        <f aca="true" t="shared" si="4" ref="D30:O30">SUM(D28:D29)</f>
        <v>0</v>
      </c>
      <c r="E30" s="12">
        <f t="shared" si="4"/>
        <v>0</v>
      </c>
      <c r="F30" s="12">
        <f t="shared" si="4"/>
        <v>0</v>
      </c>
      <c r="G30" s="12">
        <f t="shared" si="4"/>
        <v>14309.34</v>
      </c>
      <c r="H30" s="46">
        <f t="shared" si="4"/>
        <v>9300</v>
      </c>
      <c r="I30" s="12">
        <f t="shared" si="4"/>
        <v>5057.6</v>
      </c>
      <c r="J30" s="12">
        <f t="shared" si="4"/>
        <v>3702.73</v>
      </c>
      <c r="K30" s="12">
        <f t="shared" si="4"/>
        <v>0</v>
      </c>
      <c r="L30" s="12">
        <f t="shared" si="4"/>
        <v>0</v>
      </c>
      <c r="M30" s="12">
        <f t="shared" si="4"/>
        <v>17429.1</v>
      </c>
      <c r="N30" s="12">
        <f t="shared" si="4"/>
        <v>0</v>
      </c>
      <c r="O30" s="12">
        <f t="shared" si="4"/>
        <v>49798.77</v>
      </c>
      <c r="P30" s="5"/>
      <c r="Q30" s="5"/>
    </row>
    <row r="31" spans="1:17" s="4" customFormat="1" ht="12.75">
      <c r="A31" s="20"/>
      <c r="B31" s="28"/>
      <c r="C31" s="10"/>
      <c r="D31" s="10"/>
      <c r="E31" s="10"/>
      <c r="F31" s="10"/>
      <c r="G31" s="10"/>
      <c r="H31" s="47"/>
      <c r="I31" s="10"/>
      <c r="J31" s="10"/>
      <c r="K31" s="10"/>
      <c r="L31" s="10"/>
      <c r="M31" s="10"/>
      <c r="N31" s="10"/>
      <c r="O31" s="10"/>
      <c r="P31" s="5"/>
      <c r="Q31" s="5"/>
    </row>
    <row r="32" spans="1:17" ht="12.75">
      <c r="A32" s="20"/>
      <c r="B32" s="6" t="s">
        <v>10</v>
      </c>
      <c r="C32" s="10"/>
      <c r="D32" s="10"/>
      <c r="E32" s="10"/>
      <c r="F32" s="10"/>
      <c r="G32" s="10"/>
      <c r="H32" s="47"/>
      <c r="I32" s="10"/>
      <c r="J32" s="10"/>
      <c r="K32" s="10"/>
      <c r="L32" s="10"/>
      <c r="M32" s="10"/>
      <c r="N32" s="10"/>
      <c r="O32" s="10"/>
      <c r="P32" s="9"/>
      <c r="Q32" s="9"/>
    </row>
    <row r="33" spans="1:17" ht="12.75">
      <c r="A33" s="20">
        <v>1</v>
      </c>
      <c r="B33" s="14" t="s">
        <v>3</v>
      </c>
      <c r="C33" s="8">
        <v>80</v>
      </c>
      <c r="D33" s="8">
        <v>100</v>
      </c>
      <c r="E33" s="8">
        <v>20</v>
      </c>
      <c r="F33" s="8">
        <v>20</v>
      </c>
      <c r="G33" s="8">
        <v>120</v>
      </c>
      <c r="H33" s="31">
        <v>120</v>
      </c>
      <c r="I33" s="16">
        <v>120</v>
      </c>
      <c r="J33" s="16">
        <v>80</v>
      </c>
      <c r="K33" s="16">
        <v>100</v>
      </c>
      <c r="L33" s="16">
        <v>20</v>
      </c>
      <c r="M33">
        <v>180</v>
      </c>
      <c r="N33" s="8">
        <v>140</v>
      </c>
      <c r="O33" s="12">
        <f>SUM(C33:N33)</f>
        <v>1100</v>
      </c>
      <c r="P33" s="9"/>
      <c r="Q33" s="9"/>
    </row>
    <row r="34" spans="1:17" ht="12.75">
      <c r="A34" s="20"/>
      <c r="B34" s="6" t="s">
        <v>2</v>
      </c>
      <c r="C34" s="12">
        <f aca="true" t="shared" si="5" ref="C34:O34">SUM(C33:C33)</f>
        <v>80</v>
      </c>
      <c r="D34" s="12">
        <f t="shared" si="5"/>
        <v>100</v>
      </c>
      <c r="E34" s="12">
        <f t="shared" si="5"/>
        <v>20</v>
      </c>
      <c r="F34" s="12">
        <f t="shared" si="5"/>
        <v>20</v>
      </c>
      <c r="G34" s="12">
        <f t="shared" si="5"/>
        <v>120</v>
      </c>
      <c r="H34" s="46">
        <f t="shared" si="5"/>
        <v>120</v>
      </c>
      <c r="I34" s="12">
        <f t="shared" si="5"/>
        <v>120</v>
      </c>
      <c r="J34" s="12">
        <f t="shared" si="5"/>
        <v>80</v>
      </c>
      <c r="K34" s="12">
        <f t="shared" si="5"/>
        <v>100</v>
      </c>
      <c r="L34" s="12">
        <f t="shared" si="5"/>
        <v>20</v>
      </c>
      <c r="M34" s="12">
        <f t="shared" si="5"/>
        <v>180</v>
      </c>
      <c r="N34" s="12">
        <f t="shared" si="5"/>
        <v>140</v>
      </c>
      <c r="O34" s="12">
        <f t="shared" si="5"/>
        <v>1100</v>
      </c>
      <c r="P34" s="9"/>
      <c r="Q34" s="9"/>
    </row>
    <row r="35" spans="1:17" ht="12.75">
      <c r="A35" s="20"/>
      <c r="B35" s="28"/>
      <c r="C35" s="8"/>
      <c r="D35" s="8"/>
      <c r="E35" s="8"/>
      <c r="F35" s="8"/>
      <c r="G35" s="8"/>
      <c r="H35" s="31"/>
      <c r="I35" s="8"/>
      <c r="J35" s="8"/>
      <c r="K35" s="8"/>
      <c r="L35" s="8"/>
      <c r="M35" s="8"/>
      <c r="N35" s="8"/>
      <c r="O35" s="8"/>
      <c r="P35" s="9"/>
      <c r="Q35" s="9"/>
    </row>
    <row r="36" spans="1:17" ht="12.75">
      <c r="A36" s="20"/>
      <c r="B36" s="6" t="s">
        <v>11</v>
      </c>
      <c r="C36" s="8"/>
      <c r="D36" s="8"/>
      <c r="E36" s="8"/>
      <c r="F36" s="8"/>
      <c r="G36" s="8"/>
      <c r="H36" s="31"/>
      <c r="I36" s="8"/>
      <c r="J36" s="8"/>
      <c r="K36" s="8"/>
      <c r="L36" s="8"/>
      <c r="M36" s="8"/>
      <c r="N36" s="8"/>
      <c r="O36" s="8"/>
      <c r="P36" s="9"/>
      <c r="Q36" s="9"/>
    </row>
    <row r="37" spans="1:17" ht="12.75">
      <c r="A37" s="20">
        <v>1</v>
      </c>
      <c r="B37" s="14" t="s">
        <v>6</v>
      </c>
      <c r="C37" s="8">
        <v>3022.6</v>
      </c>
      <c r="D37" s="8"/>
      <c r="E37" s="8"/>
      <c r="F37" s="8">
        <f>51082.66+12085.64</f>
        <v>63168.3</v>
      </c>
      <c r="G37" s="8"/>
      <c r="H37" s="50">
        <v>54524.14</v>
      </c>
      <c r="I37" s="16"/>
      <c r="J37" s="16"/>
      <c r="K37" s="16">
        <v>21832.46</v>
      </c>
      <c r="L37" s="34">
        <v>15578.29</v>
      </c>
      <c r="M37" s="11"/>
      <c r="N37" s="34">
        <v>66381.3</v>
      </c>
      <c r="O37" s="12">
        <f>SUM(C37:N37)</f>
        <v>224507.09000000003</v>
      </c>
      <c r="P37" s="9"/>
      <c r="Q37" s="9"/>
    </row>
    <row r="38" spans="1:17" ht="12.75">
      <c r="A38" s="20"/>
      <c r="B38" s="6" t="s">
        <v>2</v>
      </c>
      <c r="C38" s="12">
        <f aca="true" t="shared" si="6" ref="C38:O38">SUM(C37:C37)</f>
        <v>3022.6</v>
      </c>
      <c r="D38" s="12">
        <f t="shared" si="6"/>
        <v>0</v>
      </c>
      <c r="E38" s="12">
        <f t="shared" si="6"/>
        <v>0</v>
      </c>
      <c r="F38" s="12">
        <f t="shared" si="6"/>
        <v>63168.3</v>
      </c>
      <c r="G38" s="12">
        <f t="shared" si="6"/>
        <v>0</v>
      </c>
      <c r="H38" s="46">
        <f t="shared" si="6"/>
        <v>54524.14</v>
      </c>
      <c r="I38" s="12">
        <f t="shared" si="6"/>
        <v>0</v>
      </c>
      <c r="J38" s="12">
        <f t="shared" si="6"/>
        <v>0</v>
      </c>
      <c r="K38" s="12">
        <f t="shared" si="6"/>
        <v>21832.46</v>
      </c>
      <c r="L38" s="12">
        <f t="shared" si="6"/>
        <v>15578.29</v>
      </c>
      <c r="M38" s="12">
        <f t="shared" si="6"/>
        <v>0</v>
      </c>
      <c r="N38" s="12">
        <f t="shared" si="6"/>
        <v>66381.3</v>
      </c>
      <c r="O38" s="12">
        <f t="shared" si="6"/>
        <v>224507.09000000003</v>
      </c>
      <c r="P38" s="9"/>
      <c r="Q38" s="9"/>
    </row>
    <row r="39" spans="1:17" ht="12.75">
      <c r="A39" s="20"/>
      <c r="B39" s="28"/>
      <c r="C39" s="1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  <c r="Q39" s="9"/>
    </row>
    <row r="40" spans="1:17" ht="12.75">
      <c r="A40" s="20"/>
      <c r="B40" s="6" t="s">
        <v>12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</row>
    <row r="41" spans="1:17" ht="12.75">
      <c r="A41" s="20">
        <v>1</v>
      </c>
      <c r="B41" s="14" t="s">
        <v>6</v>
      </c>
      <c r="C41" s="8"/>
      <c r="D41" s="8"/>
      <c r="E41" s="34">
        <v>4098.4</v>
      </c>
      <c r="F41" s="8"/>
      <c r="G41" s="8"/>
      <c r="H41" s="8"/>
      <c r="I41" s="16">
        <v>643.1</v>
      </c>
      <c r="J41" s="33">
        <v>708.18</v>
      </c>
      <c r="K41" s="8"/>
      <c r="L41" s="34">
        <v>292.34</v>
      </c>
      <c r="M41" s="8"/>
      <c r="N41" s="8"/>
      <c r="O41" s="12">
        <f>SUM(C41:N41)</f>
        <v>5742.02</v>
      </c>
      <c r="P41" s="9"/>
      <c r="Q41" s="9"/>
    </row>
    <row r="42" spans="1:17" ht="12.75">
      <c r="A42" s="20"/>
      <c r="B42" s="6" t="s">
        <v>2</v>
      </c>
      <c r="C42" s="12">
        <f aca="true" t="shared" si="7" ref="C42:O42">SUM(C41:C41)</f>
        <v>0</v>
      </c>
      <c r="D42" s="12">
        <f t="shared" si="7"/>
        <v>0</v>
      </c>
      <c r="E42" s="12">
        <f t="shared" si="7"/>
        <v>4098.4</v>
      </c>
      <c r="F42" s="12">
        <f t="shared" si="7"/>
        <v>0</v>
      </c>
      <c r="G42" s="12">
        <f t="shared" si="7"/>
        <v>0</v>
      </c>
      <c r="H42" s="12">
        <f t="shared" si="7"/>
        <v>0</v>
      </c>
      <c r="I42" s="12">
        <f t="shared" si="7"/>
        <v>643.1</v>
      </c>
      <c r="J42" s="12">
        <f t="shared" si="7"/>
        <v>708.18</v>
      </c>
      <c r="K42" s="12">
        <f t="shared" si="7"/>
        <v>0</v>
      </c>
      <c r="L42" s="12">
        <f t="shared" si="7"/>
        <v>292.34</v>
      </c>
      <c r="M42" s="12">
        <f t="shared" si="7"/>
        <v>0</v>
      </c>
      <c r="N42" s="12">
        <f t="shared" si="7"/>
        <v>0</v>
      </c>
      <c r="O42" s="12">
        <f t="shared" si="7"/>
        <v>5742.02</v>
      </c>
      <c r="P42" s="9"/>
      <c r="Q42" s="9"/>
    </row>
    <row r="43" spans="3:17" ht="12.75">
      <c r="C43" s="13">
        <f>+C11+C17+C30+C34+C38+C42+C25+C21</f>
        <v>528117.5</v>
      </c>
      <c r="D43" s="13">
        <f>+D11+D21+D30+D34+D38+D42+D25+D17</f>
        <v>156120.69</v>
      </c>
      <c r="E43" s="27">
        <f>+E11+E21+E30+E34+E38+E42+E25+E17</f>
        <v>1136830.53</v>
      </c>
      <c r="F43" s="27">
        <f>+F11+F21+F30+F34+F38+F42+F25+F17</f>
        <v>180574.2</v>
      </c>
      <c r="G43" s="27">
        <f>+G11+G21+G30+G34+G38+G42+G25+G17</f>
        <v>512369.87000000005</v>
      </c>
      <c r="H43" s="27">
        <f>+H11+H21+H30+H34+H38+H42+H25</f>
        <v>411644.19000000006</v>
      </c>
      <c r="I43" s="27">
        <f aca="true" t="shared" si="8" ref="I43:O43">+I11+I21+I30+I34+I38+I42+I25+I17</f>
        <v>349118.86</v>
      </c>
      <c r="J43" s="27">
        <f t="shared" si="8"/>
        <v>367174.42</v>
      </c>
      <c r="K43" s="27">
        <f t="shared" si="8"/>
        <v>604479.58</v>
      </c>
      <c r="L43" s="27">
        <f t="shared" si="8"/>
        <v>289419.44</v>
      </c>
      <c r="M43" s="27">
        <f t="shared" si="8"/>
        <v>498343.51999999996</v>
      </c>
      <c r="N43" s="27">
        <f t="shared" si="8"/>
        <v>740078.94</v>
      </c>
      <c r="O43" s="27">
        <f t="shared" si="8"/>
        <v>5774271.739999999</v>
      </c>
      <c r="P43" s="9"/>
      <c r="Q43" s="9"/>
    </row>
    <row r="44" spans="2:7" ht="12.75">
      <c r="B44" s="9"/>
      <c r="C44" s="39" t="s">
        <v>30</v>
      </c>
      <c r="D44" s="40" t="s">
        <v>31</v>
      </c>
      <c r="E44" s="40" t="s">
        <v>32</v>
      </c>
      <c r="F44" s="41" t="s">
        <v>33</v>
      </c>
      <c r="G44" s="43" t="s">
        <v>34</v>
      </c>
    </row>
    <row r="45" spans="2:7" ht="12.75">
      <c r="B45" s="9"/>
      <c r="C45" s="11"/>
      <c r="D45" s="9"/>
      <c r="E45" s="9"/>
      <c r="F45" s="9"/>
      <c r="G45" s="11"/>
    </row>
    <row r="46" spans="2:17" ht="12.75">
      <c r="B46" s="9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3:17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3:17" ht="12.7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3:17" ht="12.7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3:17" ht="12.75">
      <c r="C50" s="9"/>
      <c r="D50" s="9"/>
      <c r="E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3" spans="5:6" ht="12.75">
      <c r="E53" t="s">
        <v>6</v>
      </c>
      <c r="F53">
        <v>12867.33</v>
      </c>
    </row>
    <row r="54" spans="5:6" ht="12.75">
      <c r="E54" t="s">
        <v>3</v>
      </c>
      <c r="F54">
        <v>36119.37</v>
      </c>
    </row>
    <row r="55" spans="1:2" ht="12.75">
      <c r="A55"/>
      <c r="B55" s="44"/>
    </row>
    <row r="56" spans="1:2" ht="12.75">
      <c r="A56"/>
      <c r="B56" s="44"/>
    </row>
    <row r="57" spans="1:2" ht="12.75">
      <c r="A57"/>
      <c r="B57" s="44"/>
    </row>
    <row r="58" ht="12.75">
      <c r="G58" s="45"/>
    </row>
    <row r="60" spans="1:2" ht="12.75">
      <c r="A60"/>
      <c r="B60" s="44"/>
    </row>
    <row r="61" spans="1:2" ht="12.75">
      <c r="A61"/>
      <c r="B61" s="44"/>
    </row>
    <row r="62" spans="1:2" ht="12.75">
      <c r="A62"/>
      <c r="B62" s="44"/>
    </row>
    <row r="63" spans="1:2" ht="12.75">
      <c r="A63"/>
      <c r="B63" s="44"/>
    </row>
    <row r="64" spans="1:2" ht="12.75">
      <c r="A64"/>
      <c r="B64" s="44"/>
    </row>
    <row r="65" s="51" customFormat="1" ht="12.75">
      <c r="B65" s="52"/>
    </row>
    <row r="66" spans="1:2" ht="12.75">
      <c r="A66"/>
      <c r="B66" s="44"/>
    </row>
    <row r="69" spans="1:2" ht="12.75">
      <c r="A69"/>
      <c r="B69" s="44"/>
    </row>
    <row r="70" spans="1:2" ht="12.75">
      <c r="A70"/>
      <c r="B70" s="44"/>
    </row>
    <row r="71" spans="1:2" ht="12.75">
      <c r="A71"/>
      <c r="B71" s="44"/>
    </row>
    <row r="72" spans="1:2" ht="12.75">
      <c r="A72"/>
      <c r="B72" s="44"/>
    </row>
    <row r="73" spans="1:2" ht="12.75">
      <c r="A73"/>
      <c r="B73" s="44"/>
    </row>
    <row r="74" spans="1:2" ht="12.75">
      <c r="A74"/>
      <c r="B74" s="44"/>
    </row>
    <row r="75" spans="1:2" ht="12.75">
      <c r="A75"/>
      <c r="B75" s="44"/>
    </row>
  </sheetData>
  <sheetProtection/>
  <printOptions/>
  <pageMargins left="0.1968503937007874" right="0.15748031496062992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livita</cp:lastModifiedBy>
  <cp:lastPrinted>2021-12-15T06:28:11Z</cp:lastPrinted>
  <dcterms:created xsi:type="dcterms:W3CDTF">2014-09-11T06:25:59Z</dcterms:created>
  <dcterms:modified xsi:type="dcterms:W3CDTF">2022-01-12T09:59:50Z</dcterms:modified>
  <cp:category/>
  <cp:version/>
  <cp:contentType/>
  <cp:contentStatus/>
</cp:coreProperties>
</file>