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51" windowWidth="15480" windowHeight="10605" activeTab="0"/>
  </bookViews>
  <sheets>
    <sheet name="PUNCTAJE LABORATOARE 2014" sheetId="1" r:id="rId1"/>
    <sheet name="PUNCTAJE IMAGISTICA 2014" sheetId="2" r:id="rId2"/>
    <sheet name="PUNCTAJE ANATOMIE PATOLOGICA " sheetId="3" r:id="rId3"/>
  </sheets>
  <definedNames>
    <definedName name="_xlnm.Print_Area" localSheetId="2">'PUNCTAJE ANATOMIE PATOLOGICA '!$A$1:$N$15</definedName>
    <definedName name="_xlnm.Print_Area" localSheetId="1">'PUNCTAJE IMAGISTICA 2014'!$A$1:$H$34</definedName>
    <definedName name="_xlnm.Print_Area" localSheetId="0">'PUNCTAJE LABORATOARE 2014'!$A$1:$N$28</definedName>
  </definedNames>
  <calcPr fullCalcOnLoad="1"/>
</workbook>
</file>

<file path=xl/sharedStrings.xml><?xml version="1.0" encoding="utf-8"?>
<sst xmlns="http://schemas.openxmlformats.org/spreadsheetml/2006/main" count="87" uniqueCount="60">
  <si>
    <t>Nr.crt.</t>
  </si>
  <si>
    <t>SC BIOANALIZA SRL VASLUI</t>
  </si>
  <si>
    <t>SC KATIMED SRL VASLUI</t>
  </si>
  <si>
    <t>SC DORIMED SRL BIRLAD</t>
  </si>
  <si>
    <t>SOCIETATEA CIVILA BIRLAD</t>
  </si>
  <si>
    <t>SC BIOLOG TEST SRL HUSI</t>
  </si>
  <si>
    <t>TOTAL ACTE ADITIONALE CLINIC</t>
  </si>
  <si>
    <t>TOTAL CONTRACTE PARACLINIC</t>
  </si>
  <si>
    <t>SC SILVAMED SRL VASLUI</t>
  </si>
  <si>
    <t>SC TEO CLINIK SRL VASLUI</t>
  </si>
  <si>
    <t>SC MEDICAL COMPANY NEGRESTI</t>
  </si>
  <si>
    <t>SC BEATRICE NEGRESTI</t>
  </si>
  <si>
    <t>SC CLINICAL TEST BARLAD</t>
  </si>
  <si>
    <t>SOCIETATEA CIVILA BARLAD -ecografii</t>
  </si>
  <si>
    <t>SC FIZIOMED BARLAD-ecografii</t>
  </si>
  <si>
    <t>SOCIETATEA CIVILA BARLAD-ecografii</t>
  </si>
  <si>
    <t>SC TEO CLINIK SRL VASLUI- ecografii +RMN+CT</t>
  </si>
  <si>
    <t>RECUMED VASLUI-ecog+rad+osteodensitometrie+mamografie</t>
  </si>
  <si>
    <t>AUDIOSAN SRL VASLUI</t>
  </si>
  <si>
    <t>SC MEDINOVA SRL BARLAD</t>
  </si>
  <si>
    <t>S.C. AXA DESIGN S.R.L BARLAD CT</t>
  </si>
  <si>
    <t>AUDIOSAN SRL VASLUI ECO+CT</t>
  </si>
  <si>
    <t>Cons.Cosma Marian</t>
  </si>
  <si>
    <t>CAS VASLUI</t>
  </si>
  <si>
    <t xml:space="preserve">CF. Macheta punctaje an 2014 -laborator de analize medicale </t>
  </si>
  <si>
    <t>CENTRALIZATOR PUNCTAJE FURNIZORI SERVICII MEDICALE PARACLINICE -ANALIZE DE LABORATOR</t>
  </si>
  <si>
    <t>DENUMIRE FURNIZOR</t>
  </si>
  <si>
    <t>PUNCTAJ CRITERIUL DE EVALUARE RESURSE 50%</t>
  </si>
  <si>
    <t>PUNCTAJ CRITERIUL DE CALITATE 50%</t>
  </si>
  <si>
    <t>PARACLINIC- ANALIZE DE LABORATOR</t>
  </si>
  <si>
    <t>TOTAL RESURSE, din care:</t>
  </si>
  <si>
    <t>Resurse tehnice</t>
  </si>
  <si>
    <t>Resurse umane</t>
  </si>
  <si>
    <t>Logistica</t>
  </si>
  <si>
    <t>TOTAL CRITERIUL DE CALITATE, din care:</t>
  </si>
  <si>
    <t>Subcriteriul " implementarea sistemului de management al calitatii" 50%</t>
  </si>
  <si>
    <t>subcriteriul "participare la scheme de testare a competentei pentru laboratoare de analize medicale" 50%</t>
  </si>
  <si>
    <t>1=2+3+4</t>
  </si>
  <si>
    <t>5=6+7</t>
  </si>
  <si>
    <t>AXA OPTIC BARLAD( adaugat 12.86 pcte)</t>
  </si>
  <si>
    <t>SC EUROSAN SRL HUSI (scazut 65,80 puncte)</t>
  </si>
  <si>
    <t>Ambulatoriul Spital Municipal" Dimitrie Castroian" Husi</t>
  </si>
  <si>
    <t>TOTAL</t>
  </si>
  <si>
    <t>Macheta punctaje an 2014- RADIOLOGIE SI IMAGISTICA MEDICALA</t>
  </si>
  <si>
    <t>CENTRALIZATOR PUNCTAJE FURNIZORI SERVICII MEDICALE PARACLINICE - RADIOLOGIE SI IMAGISTICA MEDICALA</t>
  </si>
  <si>
    <t xml:space="preserve">Criteriul de evaluare </t>
  </si>
  <si>
    <t>Criteriul de disponibilitate</t>
  </si>
  <si>
    <t>TOTAL PUNCTE</t>
  </si>
  <si>
    <t>RESURSE TEHNICE</t>
  </si>
  <si>
    <t>RESURSE UMANE</t>
  </si>
  <si>
    <t>LOGISTICA</t>
  </si>
  <si>
    <t>SC KRISTODENT SRL Vaslui</t>
  </si>
  <si>
    <t>Ambulatoriul Spital Municipal Husi</t>
  </si>
  <si>
    <t xml:space="preserve">Ambulatoriul Spital de Urgenta "Elena Beldiman"Barlad </t>
  </si>
  <si>
    <t>TOTAL GENERAL</t>
  </si>
  <si>
    <t>Intocmit,</t>
  </si>
  <si>
    <t>valabil la 31,12,2014</t>
  </si>
  <si>
    <t>NOTA: Incepand cu 01,10,2014 a incetat contractul cu REMENIX SRL Barlad (CT) , PUNCTAJUL GENERAL se diminueaza cu 215,50 puncte</t>
  </si>
  <si>
    <t>REMENIX SRL BARLAD CT-  incetat contract la 01,10,2014</t>
  </si>
  <si>
    <t>CENTRALIZATOR PUNCTAJE FURNIZORI SERVICII MEDICALE PARACLINICE -ANATOMIE PATOLOGICA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</si>
</sst>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22"/>
      <name val="Arial"/>
      <family val="0"/>
    </font>
    <font>
      <b/>
      <sz val="20"/>
      <name val="Times New Roman"/>
      <family val="1"/>
    </font>
    <font>
      <b/>
      <sz val="20"/>
      <name val="Arial"/>
      <family val="0"/>
    </font>
    <font>
      <b/>
      <sz val="22"/>
      <name val="Arial"/>
      <family val="0"/>
    </font>
    <font>
      <b/>
      <sz val="18"/>
      <name val="Arial"/>
      <family val="0"/>
    </font>
    <font>
      <b/>
      <i/>
      <u val="single"/>
      <sz val="20"/>
      <name val="Times New Roman"/>
      <family val="1"/>
    </font>
    <font>
      <sz val="2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24"/>
      <name val="Times New Roman"/>
      <family val="1"/>
    </font>
    <font>
      <b/>
      <i/>
      <u val="single"/>
      <sz val="16"/>
      <name val="Times New Roman"/>
      <family val="1"/>
    </font>
    <font>
      <sz val="16"/>
      <name val="Arial"/>
      <family val="0"/>
    </font>
    <font>
      <b/>
      <i/>
      <u val="single"/>
      <sz val="14"/>
      <name val="Times New Roman"/>
      <family val="1"/>
    </font>
    <font>
      <sz val="18"/>
      <name val="Arial"/>
      <family val="0"/>
    </font>
    <font>
      <i/>
      <sz val="22"/>
      <color indexed="10"/>
      <name val="Arial"/>
      <family val="2"/>
    </font>
    <font>
      <sz val="22"/>
      <color indexed="10"/>
      <name val="Arial"/>
      <family val="0"/>
    </font>
    <font>
      <b/>
      <i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9" fillId="0" borderId="13" xfId="0" applyFont="1" applyFill="1" applyBorder="1" applyAlignment="1">
      <alignment vertical="center" wrapText="1"/>
    </xf>
    <xf numFmtId="4" fontId="8" fillId="2" borderId="1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9" fillId="0" borderId="20" xfId="0" applyFont="1" applyFill="1" applyBorder="1" applyAlignment="1">
      <alignment vertical="center" wrapText="1"/>
    </xf>
    <xf numFmtId="4" fontId="5" fillId="0" borderId="21" xfId="0" applyNumberFormat="1" applyFont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9" fillId="0" borderId="25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4" fontId="8" fillId="0" borderId="21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4" fontId="5" fillId="0" borderId="25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4" fontId="8" fillId="2" borderId="9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1" fillId="0" borderId="12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26" xfId="0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0" fontId="7" fillId="3" borderId="34" xfId="0" applyFont="1" applyFill="1" applyBorder="1" applyAlignment="1">
      <alignment/>
    </xf>
    <xf numFmtId="4" fontId="5" fillId="3" borderId="11" xfId="0" applyNumberFormat="1" applyFont="1" applyFill="1" applyBorder="1" applyAlignment="1">
      <alignment/>
    </xf>
    <xf numFmtId="0" fontId="11" fillId="0" borderId="35" xfId="0" applyFont="1" applyFill="1" applyBorder="1" applyAlignment="1">
      <alignment wrapText="1"/>
    </xf>
    <xf numFmtId="4" fontId="5" fillId="0" borderId="17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11" fillId="0" borderId="36" xfId="0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4" fontId="5" fillId="0" borderId="28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4" fontId="8" fillId="0" borderId="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 wrapText="1"/>
    </xf>
    <xf numFmtId="0" fontId="9" fillId="0" borderId="38" xfId="0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/>
    </xf>
    <xf numFmtId="0" fontId="9" fillId="0" borderId="40" xfId="0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4" fontId="19" fillId="0" borderId="21" xfId="0" applyNumberFormat="1" applyFont="1" applyBorder="1" applyAlignment="1">
      <alignment/>
    </xf>
    <xf numFmtId="4" fontId="19" fillId="0" borderId="22" xfId="0" applyNumberFormat="1" applyFont="1" applyBorder="1" applyAlignment="1">
      <alignment/>
    </xf>
    <xf numFmtId="4" fontId="20" fillId="0" borderId="32" xfId="0" applyNumberFormat="1" applyFont="1" applyBorder="1" applyAlignment="1">
      <alignment/>
    </xf>
    <xf numFmtId="0" fontId="21" fillId="0" borderId="36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workbookViewId="0" topLeftCell="A1">
      <selection activeCell="B6" sqref="B6"/>
    </sheetView>
  </sheetViews>
  <sheetFormatPr defaultColWidth="9.140625" defaultRowHeight="12.75"/>
  <cols>
    <col min="1" max="1" width="9.140625" style="2" customWidth="1"/>
    <col min="2" max="2" width="87.57421875" style="10" customWidth="1"/>
    <col min="3" max="3" width="23.421875" style="2" customWidth="1"/>
    <col min="4" max="4" width="24.57421875" style="2" customWidth="1"/>
    <col min="5" max="5" width="24.8515625" style="2" customWidth="1"/>
    <col min="6" max="7" width="25.7109375" style="2" customWidth="1"/>
    <col min="8" max="8" width="28.421875" style="2" customWidth="1"/>
    <col min="9" max="9" width="26.421875" style="2" customWidth="1"/>
    <col min="10" max="10" width="21.7109375" style="2" customWidth="1"/>
    <col min="11" max="16384" width="9.140625" style="2" customWidth="1"/>
  </cols>
  <sheetData>
    <row r="1" spans="2:10" ht="27.75">
      <c r="B1" s="3" t="s">
        <v>23</v>
      </c>
      <c r="C1" s="4"/>
      <c r="D1" s="5"/>
      <c r="E1" s="6"/>
      <c r="F1" s="6"/>
      <c r="G1" s="6"/>
      <c r="H1" s="7" t="s">
        <v>24</v>
      </c>
      <c r="I1" s="6"/>
      <c r="J1" s="6"/>
    </row>
    <row r="2" spans="2:10" ht="27.75">
      <c r="B2" s="8"/>
      <c r="C2" s="4"/>
      <c r="D2" s="5"/>
      <c r="E2" s="6"/>
      <c r="F2" s="6"/>
      <c r="G2" s="6"/>
      <c r="H2" s="6"/>
      <c r="I2" s="6"/>
      <c r="J2" s="6"/>
    </row>
    <row r="3" spans="2:10" ht="27.75">
      <c r="B3" s="9"/>
      <c r="C3" s="4"/>
      <c r="D3" s="5"/>
      <c r="E3" s="6"/>
      <c r="F3" s="6"/>
      <c r="G3" s="6"/>
      <c r="H3" s="6"/>
      <c r="I3" s="6"/>
      <c r="J3" s="6"/>
    </row>
    <row r="4" spans="2:10" ht="27.75">
      <c r="B4" s="135" t="s">
        <v>25</v>
      </c>
      <c r="C4" s="135"/>
      <c r="D4" s="135"/>
      <c r="E4" s="135"/>
      <c r="F4" s="135"/>
      <c r="G4" s="135"/>
      <c r="H4" s="135"/>
      <c r="I4" s="135"/>
      <c r="J4" s="6"/>
    </row>
    <row r="5" spans="3:10" ht="27.75">
      <c r="C5" s="138" t="s">
        <v>56</v>
      </c>
      <c r="D5" s="138"/>
      <c r="E5" s="138"/>
      <c r="F5" s="138"/>
      <c r="G5" s="138"/>
      <c r="H5" s="138"/>
      <c r="I5" s="6"/>
      <c r="J5" s="6"/>
    </row>
    <row r="6" spans="3:10" ht="27.75">
      <c r="C6" s="5"/>
      <c r="D6" s="5"/>
      <c r="E6" s="5"/>
      <c r="F6" s="5"/>
      <c r="G6" s="5"/>
      <c r="H6" s="5"/>
      <c r="I6" s="6"/>
      <c r="J6" s="6"/>
    </row>
    <row r="7" ht="27.75" thickBot="1"/>
    <row r="8" spans="1:9" ht="24" customHeight="1" thickBot="1">
      <c r="A8" s="11"/>
      <c r="B8" s="12" t="s">
        <v>26</v>
      </c>
      <c r="C8" s="139" t="s">
        <v>27</v>
      </c>
      <c r="D8" s="139"/>
      <c r="E8" s="139"/>
      <c r="F8" s="139"/>
      <c r="G8" s="136" t="s">
        <v>28</v>
      </c>
      <c r="H8" s="136"/>
      <c r="I8" s="137"/>
    </row>
    <row r="9" spans="1:9" ht="263.25" customHeight="1" thickBot="1">
      <c r="A9" s="123" t="s">
        <v>0</v>
      </c>
      <c r="B9" s="12" t="s">
        <v>29</v>
      </c>
      <c r="C9" s="13" t="s">
        <v>30</v>
      </c>
      <c r="D9" s="14" t="s">
        <v>31</v>
      </c>
      <c r="E9" s="15" t="s">
        <v>32</v>
      </c>
      <c r="F9" s="16" t="s">
        <v>33</v>
      </c>
      <c r="G9" s="17" t="s">
        <v>34</v>
      </c>
      <c r="H9" s="124" t="s">
        <v>35</v>
      </c>
      <c r="I9" s="17" t="s">
        <v>36</v>
      </c>
    </row>
    <row r="10" spans="1:9" ht="30.75" customHeight="1" thickBot="1">
      <c r="A10" s="18"/>
      <c r="B10" s="19">
        <v>0</v>
      </c>
      <c r="C10" s="20" t="s">
        <v>37</v>
      </c>
      <c r="D10" s="21">
        <v>2</v>
      </c>
      <c r="E10" s="22">
        <v>3</v>
      </c>
      <c r="F10" s="23">
        <v>4</v>
      </c>
      <c r="G10" s="24" t="s">
        <v>38</v>
      </c>
      <c r="H10" s="25">
        <v>6</v>
      </c>
      <c r="I10" s="24">
        <v>7</v>
      </c>
    </row>
    <row r="11" spans="1:9" ht="45.75" customHeight="1" thickBot="1">
      <c r="A11" s="26">
        <v>1</v>
      </c>
      <c r="B11" s="27" t="s">
        <v>1</v>
      </c>
      <c r="C11" s="28">
        <f aca="true" t="shared" si="0" ref="C11:C25">D11+E11+F11</f>
        <v>623.3</v>
      </c>
      <c r="D11" s="29">
        <v>454.2</v>
      </c>
      <c r="E11" s="29">
        <v>144.1</v>
      </c>
      <c r="F11" s="30">
        <v>25</v>
      </c>
      <c r="G11" s="31">
        <f aca="true" t="shared" si="1" ref="G11:G24">H11+I11</f>
        <v>472</v>
      </c>
      <c r="H11" s="32">
        <v>144</v>
      </c>
      <c r="I11" s="33">
        <v>328</v>
      </c>
    </row>
    <row r="12" spans="1:10" s="42" customFormat="1" ht="30.75" customHeight="1" thickBot="1">
      <c r="A12" s="34">
        <v>2</v>
      </c>
      <c r="B12" s="35" t="s">
        <v>8</v>
      </c>
      <c r="C12" s="28">
        <f t="shared" si="0"/>
        <v>513.2</v>
      </c>
      <c r="D12" s="36">
        <f>664.2-244</f>
        <v>420.20000000000005</v>
      </c>
      <c r="E12" s="37">
        <v>72</v>
      </c>
      <c r="F12" s="38">
        <v>21</v>
      </c>
      <c r="G12" s="31">
        <f t="shared" si="1"/>
        <v>312</v>
      </c>
      <c r="H12" s="39">
        <v>84</v>
      </c>
      <c r="I12" s="40">
        <v>228</v>
      </c>
      <c r="J12" s="41"/>
    </row>
    <row r="13" spans="1:9" s="42" customFormat="1" ht="28.5" thickBot="1">
      <c r="A13" s="34">
        <v>3</v>
      </c>
      <c r="B13" s="35" t="s">
        <v>2</v>
      </c>
      <c r="C13" s="28">
        <f t="shared" si="0"/>
        <v>535.1</v>
      </c>
      <c r="D13" s="36">
        <v>382.6</v>
      </c>
      <c r="E13" s="43">
        <v>127.5</v>
      </c>
      <c r="F13" s="44">
        <v>25</v>
      </c>
      <c r="G13" s="31">
        <f t="shared" si="1"/>
        <v>462</v>
      </c>
      <c r="H13" s="45">
        <v>106</v>
      </c>
      <c r="I13" s="46">
        <v>356</v>
      </c>
    </row>
    <row r="14" spans="1:9" s="42" customFormat="1" ht="28.5" thickBot="1">
      <c r="A14" s="34">
        <v>4</v>
      </c>
      <c r="B14" s="35" t="s">
        <v>9</v>
      </c>
      <c r="C14" s="28">
        <f t="shared" si="0"/>
        <v>612</v>
      </c>
      <c r="D14" s="36">
        <v>425</v>
      </c>
      <c r="E14" s="43">
        <v>162</v>
      </c>
      <c r="F14" s="44">
        <v>25</v>
      </c>
      <c r="G14" s="31">
        <f t="shared" si="1"/>
        <v>472</v>
      </c>
      <c r="H14" s="45">
        <v>136</v>
      </c>
      <c r="I14" s="46">
        <v>336</v>
      </c>
    </row>
    <row r="15" spans="1:9" s="42" customFormat="1" ht="28.5" thickBot="1">
      <c r="A15" s="34">
        <v>5</v>
      </c>
      <c r="B15" s="47" t="s">
        <v>18</v>
      </c>
      <c r="C15" s="28">
        <f t="shared" si="0"/>
        <v>534.8</v>
      </c>
      <c r="D15" s="36">
        <f>422.8-36</f>
        <v>386.8</v>
      </c>
      <c r="E15" s="43">
        <v>123</v>
      </c>
      <c r="F15" s="44">
        <v>25</v>
      </c>
      <c r="G15" s="31">
        <f t="shared" si="1"/>
        <v>514</v>
      </c>
      <c r="H15" s="45">
        <v>107</v>
      </c>
      <c r="I15" s="46">
        <v>407</v>
      </c>
    </row>
    <row r="16" spans="1:9" s="42" customFormat="1" ht="28.5" thickBot="1">
      <c r="A16" s="34">
        <v>6</v>
      </c>
      <c r="B16" s="35" t="s">
        <v>11</v>
      </c>
      <c r="C16" s="28">
        <f t="shared" si="0"/>
        <v>626.4</v>
      </c>
      <c r="D16" s="36">
        <v>516.4</v>
      </c>
      <c r="E16" s="43">
        <v>85</v>
      </c>
      <c r="F16" s="44">
        <v>25</v>
      </c>
      <c r="G16" s="31">
        <f t="shared" si="1"/>
        <v>445</v>
      </c>
      <c r="H16" s="45">
        <v>121</v>
      </c>
      <c r="I16" s="46">
        <v>324</v>
      </c>
    </row>
    <row r="17" spans="1:10" s="42" customFormat="1" ht="28.5" thickBot="1">
      <c r="A17" s="34">
        <v>7</v>
      </c>
      <c r="B17" s="35" t="s">
        <v>3</v>
      </c>
      <c r="C17" s="28">
        <f t="shared" si="0"/>
        <v>775.8</v>
      </c>
      <c r="D17" s="36">
        <v>654.8</v>
      </c>
      <c r="E17" s="37">
        <v>96</v>
      </c>
      <c r="F17" s="38">
        <v>25</v>
      </c>
      <c r="G17" s="31">
        <f t="shared" si="1"/>
        <v>522</v>
      </c>
      <c r="H17" s="39">
        <v>144</v>
      </c>
      <c r="I17" s="40">
        <v>378</v>
      </c>
      <c r="J17" s="41"/>
    </row>
    <row r="18" spans="1:9" s="42" customFormat="1" ht="28.5" thickBot="1">
      <c r="A18" s="34">
        <v>8</v>
      </c>
      <c r="B18" s="35" t="s">
        <v>4</v>
      </c>
      <c r="C18" s="28">
        <f t="shared" si="0"/>
        <v>682.06</v>
      </c>
      <c r="D18" s="36">
        <v>510.8</v>
      </c>
      <c r="E18" s="43">
        <v>146.26</v>
      </c>
      <c r="F18" s="44">
        <v>25</v>
      </c>
      <c r="G18" s="31">
        <f t="shared" si="1"/>
        <v>440</v>
      </c>
      <c r="H18" s="45">
        <v>148</v>
      </c>
      <c r="I18" s="46">
        <v>292</v>
      </c>
    </row>
    <row r="19" spans="1:9" s="42" customFormat="1" ht="28.5" thickBot="1">
      <c r="A19" s="34">
        <v>9</v>
      </c>
      <c r="B19" s="48" t="s">
        <v>12</v>
      </c>
      <c r="C19" s="28">
        <f t="shared" si="0"/>
        <v>409.7</v>
      </c>
      <c r="D19" s="36">
        <v>313.4</v>
      </c>
      <c r="E19" s="43">
        <v>71.3</v>
      </c>
      <c r="F19" s="44">
        <v>25</v>
      </c>
      <c r="G19" s="31">
        <f t="shared" si="1"/>
        <v>381</v>
      </c>
      <c r="H19" s="45">
        <v>121</v>
      </c>
      <c r="I19" s="46">
        <v>260</v>
      </c>
    </row>
    <row r="20" spans="1:9" s="42" customFormat="1" ht="28.5" thickBot="1">
      <c r="A20" s="34">
        <v>10</v>
      </c>
      <c r="B20" s="48" t="s">
        <v>39</v>
      </c>
      <c r="C20" s="28">
        <f t="shared" si="0"/>
        <v>562.91</v>
      </c>
      <c r="D20" s="36">
        <v>326.2</v>
      </c>
      <c r="E20" s="49">
        <v>211.71</v>
      </c>
      <c r="F20" s="50">
        <v>25</v>
      </c>
      <c r="G20" s="31">
        <f t="shared" si="1"/>
        <v>397</v>
      </c>
      <c r="H20" s="45">
        <v>77</v>
      </c>
      <c r="I20" s="46">
        <v>320</v>
      </c>
    </row>
    <row r="21" spans="1:9" ht="28.5" thickBot="1">
      <c r="A21" s="34">
        <v>11</v>
      </c>
      <c r="B21" s="35" t="s">
        <v>40</v>
      </c>
      <c r="C21" s="28">
        <f t="shared" si="0"/>
        <v>499.2</v>
      </c>
      <c r="D21" s="49">
        <v>366.2</v>
      </c>
      <c r="E21" s="43">
        <v>108</v>
      </c>
      <c r="F21" s="44">
        <v>25</v>
      </c>
      <c r="G21" s="31">
        <f t="shared" si="1"/>
        <v>529</v>
      </c>
      <c r="H21" s="45">
        <v>133</v>
      </c>
      <c r="I21" s="46">
        <v>396</v>
      </c>
    </row>
    <row r="22" spans="1:9" ht="28.5" thickBot="1">
      <c r="A22" s="34">
        <v>12</v>
      </c>
      <c r="B22" s="35" t="s">
        <v>5</v>
      </c>
      <c r="C22" s="28">
        <f t="shared" si="0"/>
        <v>711.11</v>
      </c>
      <c r="D22" s="43">
        <v>577.2</v>
      </c>
      <c r="E22" s="43">
        <v>108.91</v>
      </c>
      <c r="F22" s="44">
        <v>25</v>
      </c>
      <c r="G22" s="31">
        <f t="shared" si="1"/>
        <v>465</v>
      </c>
      <c r="H22" s="45">
        <v>133</v>
      </c>
      <c r="I22" s="46">
        <v>332</v>
      </c>
    </row>
    <row r="23" spans="1:9" ht="28.5" thickBot="1">
      <c r="A23" s="34">
        <v>13</v>
      </c>
      <c r="B23" s="35" t="s">
        <v>10</v>
      </c>
      <c r="C23" s="28">
        <f t="shared" si="0"/>
        <v>532.2</v>
      </c>
      <c r="D23" s="43">
        <v>402.2</v>
      </c>
      <c r="E23" s="43">
        <v>105</v>
      </c>
      <c r="F23" s="44">
        <v>25</v>
      </c>
      <c r="G23" s="31">
        <f t="shared" si="1"/>
        <v>311</v>
      </c>
      <c r="H23" s="45">
        <v>103</v>
      </c>
      <c r="I23" s="46">
        <v>208</v>
      </c>
    </row>
    <row r="24" spans="1:9" ht="47.25" thickBot="1">
      <c r="A24" s="51">
        <v>14</v>
      </c>
      <c r="B24" s="52" t="s">
        <v>41</v>
      </c>
      <c r="C24" s="28">
        <f t="shared" si="0"/>
        <v>506</v>
      </c>
      <c r="D24" s="53">
        <v>347</v>
      </c>
      <c r="E24" s="53">
        <v>138</v>
      </c>
      <c r="F24" s="54">
        <v>21</v>
      </c>
      <c r="G24" s="31">
        <f t="shared" si="1"/>
        <v>443</v>
      </c>
      <c r="H24" s="55">
        <v>123</v>
      </c>
      <c r="I24" s="56">
        <v>320</v>
      </c>
    </row>
    <row r="25" spans="1:9" ht="28.5" thickBot="1">
      <c r="A25" s="18"/>
      <c r="B25" s="57" t="s">
        <v>42</v>
      </c>
      <c r="C25" s="58">
        <f t="shared" si="0"/>
        <v>8123.780000000001</v>
      </c>
      <c r="D25" s="59">
        <f aca="true" t="shared" si="2" ref="D25:I25">SUM(D11:D24)</f>
        <v>6083</v>
      </c>
      <c r="E25" s="59">
        <f t="shared" si="2"/>
        <v>1698.7800000000002</v>
      </c>
      <c r="F25" s="59">
        <f t="shared" si="2"/>
        <v>342</v>
      </c>
      <c r="G25" s="59">
        <f t="shared" si="2"/>
        <v>6165</v>
      </c>
      <c r="H25" s="59">
        <f t="shared" si="2"/>
        <v>1680</v>
      </c>
      <c r="I25" s="125">
        <f t="shared" si="2"/>
        <v>4485</v>
      </c>
    </row>
    <row r="26" spans="1:12" ht="27.75">
      <c r="A26" s="42"/>
      <c r="B26" s="119"/>
      <c r="C26" s="120"/>
      <c r="D26" s="121"/>
      <c r="E26" s="121"/>
      <c r="F26" s="121"/>
      <c r="G26" s="121"/>
      <c r="H26" s="121"/>
      <c r="I26" s="121"/>
      <c r="J26" s="122"/>
      <c r="K26" s="122"/>
      <c r="L26" s="122"/>
    </row>
    <row r="27" ht="27">
      <c r="B27" s="10" t="s">
        <v>55</v>
      </c>
    </row>
    <row r="28" ht="27">
      <c r="B28" s="10" t="s">
        <v>22</v>
      </c>
    </row>
  </sheetData>
  <mergeCells count="4">
    <mergeCell ref="B4:I4"/>
    <mergeCell ref="G8:I8"/>
    <mergeCell ref="C5:H5"/>
    <mergeCell ref="C8:F8"/>
  </mergeCells>
  <printOptions/>
  <pageMargins left="0.57" right="0.22" top="1" bottom="0.5" header="0.5" footer="0.5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workbookViewId="0" topLeftCell="A13">
      <selection activeCell="C33" sqref="C33"/>
    </sheetView>
  </sheetViews>
  <sheetFormatPr defaultColWidth="9.140625" defaultRowHeight="12.75"/>
  <cols>
    <col min="1" max="1" width="7.421875" style="64" customWidth="1"/>
    <col min="2" max="2" width="86.8515625" style="64" customWidth="1"/>
    <col min="3" max="3" width="39.8515625" style="1" customWidth="1"/>
    <col min="4" max="4" width="19.140625" style="1" customWidth="1"/>
    <col min="5" max="5" width="21.421875" style="1" customWidth="1"/>
    <col min="6" max="6" width="21.7109375" style="0" customWidth="1"/>
    <col min="7" max="7" width="32.7109375" style="0" customWidth="1"/>
    <col min="8" max="8" width="49.7109375" style="0" customWidth="1"/>
  </cols>
  <sheetData>
    <row r="1" spans="1:5" ht="45" customHeight="1">
      <c r="A1" s="60"/>
      <c r="B1" s="61" t="s">
        <v>23</v>
      </c>
      <c r="C1" s="62"/>
      <c r="E1" s="63" t="s">
        <v>43</v>
      </c>
    </row>
    <row r="2" spans="2:3" ht="32.25" customHeight="1">
      <c r="B2" s="65"/>
      <c r="C2" s="66"/>
    </row>
    <row r="3" ht="32.25" customHeight="1">
      <c r="B3" s="67"/>
    </row>
    <row r="4" spans="2:12" ht="32.25" customHeight="1">
      <c r="B4" s="9"/>
      <c r="C4" s="4"/>
      <c r="D4" s="5"/>
      <c r="E4" s="6"/>
      <c r="F4" s="6"/>
      <c r="G4" s="6"/>
      <c r="H4" s="6"/>
      <c r="I4" s="6"/>
      <c r="J4" s="2"/>
      <c r="K4" s="2"/>
      <c r="L4" s="2"/>
    </row>
    <row r="5" spans="2:12" ht="32.25" customHeight="1">
      <c r="B5" s="10"/>
      <c r="C5" s="151"/>
      <c r="D5" s="151"/>
      <c r="E5" s="151"/>
      <c r="F5" s="151"/>
      <c r="G5" s="151"/>
      <c r="H5" s="151"/>
      <c r="I5" s="151"/>
      <c r="J5" s="151"/>
      <c r="K5" s="151"/>
      <c r="L5" s="2"/>
    </row>
    <row r="6" spans="2:12" ht="32.25" customHeight="1">
      <c r="B6" s="133" t="s">
        <v>44</v>
      </c>
      <c r="C6" s="133"/>
      <c r="D6" s="133"/>
      <c r="E6" s="133"/>
      <c r="F6" s="133"/>
      <c r="G6" s="133"/>
      <c r="H6" s="133"/>
      <c r="I6" s="68"/>
      <c r="J6" s="68"/>
      <c r="K6" s="68"/>
      <c r="L6" s="2"/>
    </row>
    <row r="7" spans="2:12" ht="32.25" customHeight="1">
      <c r="B7" s="156" t="s">
        <v>56</v>
      </c>
      <c r="C7" s="156"/>
      <c r="D7" s="156"/>
      <c r="E7" s="156"/>
      <c r="F7" s="156"/>
      <c r="G7" s="156"/>
      <c r="H7" s="134"/>
      <c r="I7" s="6"/>
      <c r="J7" s="2"/>
      <c r="K7" s="2"/>
      <c r="L7" s="2"/>
    </row>
    <row r="8" spans="2:12" ht="32.25" customHeight="1">
      <c r="B8" s="69"/>
      <c r="C8" s="5"/>
      <c r="D8" s="5"/>
      <c r="E8" s="5"/>
      <c r="F8" s="5"/>
      <c r="G8" s="5"/>
      <c r="H8" s="6"/>
      <c r="I8" s="6"/>
      <c r="J8" s="2"/>
      <c r="K8" s="2"/>
      <c r="L8" s="2"/>
    </row>
    <row r="9" spans="2:12" ht="32.25" customHeight="1" thickBot="1">
      <c r="B9" s="10"/>
      <c r="C9" s="5"/>
      <c r="D9" s="5"/>
      <c r="E9" s="5"/>
      <c r="F9" s="5"/>
      <c r="G9" s="5"/>
      <c r="H9" s="6"/>
      <c r="I9" s="6"/>
      <c r="J9" s="2"/>
      <c r="K9" s="2"/>
      <c r="L9" s="2"/>
    </row>
    <row r="10" spans="1:7" ht="63.75" customHeight="1" thickBot="1">
      <c r="A10" s="70"/>
      <c r="B10" s="71"/>
      <c r="C10" s="147" t="s">
        <v>45</v>
      </c>
      <c r="D10" s="148"/>
      <c r="E10" s="148"/>
      <c r="F10" s="148"/>
      <c r="G10" s="149" t="s">
        <v>46</v>
      </c>
    </row>
    <row r="11" spans="1:7" ht="24" customHeight="1">
      <c r="A11" s="73"/>
      <c r="B11" s="141" t="s">
        <v>26</v>
      </c>
      <c r="C11" s="143" t="s">
        <v>47</v>
      </c>
      <c r="D11" s="145" t="s">
        <v>48</v>
      </c>
      <c r="E11" s="152" t="s">
        <v>49</v>
      </c>
      <c r="F11" s="154" t="s">
        <v>50</v>
      </c>
      <c r="G11" s="126"/>
    </row>
    <row r="12" spans="1:7" ht="23.25" customHeight="1" thickBot="1">
      <c r="A12" s="73"/>
      <c r="B12" s="142"/>
      <c r="C12" s="144"/>
      <c r="D12" s="146"/>
      <c r="E12" s="153"/>
      <c r="F12" s="155"/>
      <c r="G12" s="150"/>
    </row>
    <row r="13" spans="1:7" ht="23.25" customHeight="1" thickBot="1">
      <c r="A13" s="73"/>
      <c r="B13" s="75">
        <v>0</v>
      </c>
      <c r="C13" s="74" t="s">
        <v>37</v>
      </c>
      <c r="D13" s="76">
        <v>2</v>
      </c>
      <c r="E13" s="15">
        <v>3</v>
      </c>
      <c r="F13" s="16">
        <v>4</v>
      </c>
      <c r="G13" s="72">
        <v>5</v>
      </c>
    </row>
    <row r="14" spans="1:7" ht="33" customHeight="1">
      <c r="A14" s="77"/>
      <c r="B14" s="78" t="s">
        <v>13</v>
      </c>
      <c r="C14" s="79">
        <f>D14+E14+F14</f>
        <v>88.5</v>
      </c>
      <c r="D14" s="80">
        <v>49.5</v>
      </c>
      <c r="E14" s="79">
        <v>22</v>
      </c>
      <c r="F14" s="81">
        <v>17</v>
      </c>
      <c r="G14" s="82">
        <v>0</v>
      </c>
    </row>
    <row r="15" spans="1:7" s="90" customFormat="1" ht="27">
      <c r="A15" s="83"/>
      <c r="B15" s="84" t="s">
        <v>14</v>
      </c>
      <c r="C15" s="85">
        <f>D15+E15+F15</f>
        <v>116.5</v>
      </c>
      <c r="D15" s="86">
        <v>73</v>
      </c>
      <c r="E15" s="87">
        <v>36.5</v>
      </c>
      <c r="F15" s="88">
        <v>7</v>
      </c>
      <c r="G15" s="89">
        <v>0</v>
      </c>
    </row>
    <row r="16" spans="1:7" s="90" customFormat="1" ht="35.25" customHeight="1">
      <c r="A16" s="83"/>
      <c r="B16" s="84" t="s">
        <v>19</v>
      </c>
      <c r="C16" s="85">
        <f>D16+E16+F16</f>
        <v>32.5</v>
      </c>
      <c r="D16" s="86">
        <v>27.5</v>
      </c>
      <c r="E16" s="85">
        <v>5</v>
      </c>
      <c r="F16" s="88">
        <v>0</v>
      </c>
      <c r="G16" s="89">
        <v>0</v>
      </c>
    </row>
    <row r="17" spans="1:7" s="90" customFormat="1" ht="35.25" customHeight="1" thickBot="1">
      <c r="A17" s="83"/>
      <c r="B17" s="91" t="s">
        <v>51</v>
      </c>
      <c r="C17" s="92">
        <f>D17+E17+F17</f>
        <v>81</v>
      </c>
      <c r="D17" s="93">
        <v>55</v>
      </c>
      <c r="E17" s="92">
        <v>18</v>
      </c>
      <c r="F17" s="94">
        <v>8</v>
      </c>
      <c r="G17" s="95">
        <v>0</v>
      </c>
    </row>
    <row r="18" spans="1:7" s="90" customFormat="1" ht="28.5" thickBot="1">
      <c r="A18" s="83"/>
      <c r="B18" s="96" t="s">
        <v>6</v>
      </c>
      <c r="C18" s="97">
        <f>SUM(C14:C17)</f>
        <v>318.5</v>
      </c>
      <c r="D18" s="97">
        <f>SUM(D14:D17)</f>
        <v>205</v>
      </c>
      <c r="E18" s="97">
        <f>SUM(E14:E17)</f>
        <v>81.5</v>
      </c>
      <c r="F18" s="97">
        <f>SUM(F14:F17)</f>
        <v>32</v>
      </c>
      <c r="G18" s="97">
        <f>SUM(G14:G17)</f>
        <v>0</v>
      </c>
    </row>
    <row r="19" spans="1:7" s="90" customFormat="1" ht="34.5" customHeight="1" thickBot="1">
      <c r="A19" s="83"/>
      <c r="B19" s="98" t="s">
        <v>16</v>
      </c>
      <c r="C19" s="82">
        <f aca="true" t="shared" si="0" ref="C19:C26">D19+E19+F19</f>
        <v>895.5</v>
      </c>
      <c r="D19" s="99">
        <v>663</v>
      </c>
      <c r="E19" s="100">
        <v>167.5</v>
      </c>
      <c r="F19" s="101">
        <v>65</v>
      </c>
      <c r="G19" s="102">
        <v>0</v>
      </c>
    </row>
    <row r="20" spans="1:7" s="90" customFormat="1" ht="27.75" thickBot="1">
      <c r="A20" s="103"/>
      <c r="B20" s="104" t="s">
        <v>15</v>
      </c>
      <c r="C20" s="82">
        <f t="shared" si="0"/>
        <v>92.5</v>
      </c>
      <c r="D20" s="105">
        <v>28.5</v>
      </c>
      <c r="E20" s="106">
        <v>47</v>
      </c>
      <c r="F20" s="107">
        <v>17</v>
      </c>
      <c r="G20" s="108">
        <v>0</v>
      </c>
    </row>
    <row r="21" spans="2:7" ht="51.75" thickBot="1">
      <c r="B21" s="109" t="s">
        <v>17</v>
      </c>
      <c r="C21" s="82">
        <f t="shared" si="0"/>
        <v>378.5</v>
      </c>
      <c r="D21" s="105">
        <f>199.5</f>
        <v>199.5</v>
      </c>
      <c r="E21" s="106">
        <v>114</v>
      </c>
      <c r="F21" s="107">
        <v>65</v>
      </c>
      <c r="G21" s="108">
        <v>0</v>
      </c>
    </row>
    <row r="22" spans="2:7" ht="27.75" thickBot="1">
      <c r="B22" s="109" t="s">
        <v>20</v>
      </c>
      <c r="C22" s="82">
        <f t="shared" si="0"/>
        <v>349</v>
      </c>
      <c r="D22" s="105">
        <v>206</v>
      </c>
      <c r="E22" s="106">
        <v>78</v>
      </c>
      <c r="F22" s="107">
        <v>65</v>
      </c>
      <c r="G22" s="108">
        <v>0</v>
      </c>
    </row>
    <row r="23" spans="2:7" ht="27.75" thickBot="1">
      <c r="B23" s="109" t="s">
        <v>21</v>
      </c>
      <c r="C23" s="82">
        <f t="shared" si="0"/>
        <v>491.25</v>
      </c>
      <c r="D23" s="105">
        <v>292</v>
      </c>
      <c r="E23" s="106">
        <v>134.25</v>
      </c>
      <c r="F23" s="107">
        <v>65</v>
      </c>
      <c r="G23" s="108">
        <v>0</v>
      </c>
    </row>
    <row r="24" spans="2:7" ht="52.5" thickBot="1">
      <c r="B24" s="132" t="s">
        <v>58</v>
      </c>
      <c r="C24" s="127">
        <f t="shared" si="0"/>
        <v>215.5</v>
      </c>
      <c r="D24" s="128">
        <v>110</v>
      </c>
      <c r="E24" s="129">
        <v>40.5</v>
      </c>
      <c r="F24" s="130">
        <v>65</v>
      </c>
      <c r="G24" s="131">
        <v>0</v>
      </c>
    </row>
    <row r="25" spans="2:7" ht="40.5" customHeight="1" thickBot="1">
      <c r="B25" s="109" t="s">
        <v>52</v>
      </c>
      <c r="C25" s="82">
        <f t="shared" si="0"/>
        <v>179.5</v>
      </c>
      <c r="D25" s="105">
        <v>124.5</v>
      </c>
      <c r="E25" s="106">
        <v>38</v>
      </c>
      <c r="F25" s="107">
        <v>17</v>
      </c>
      <c r="G25" s="108">
        <v>0</v>
      </c>
    </row>
    <row r="26" spans="2:7" ht="51.75" thickBot="1">
      <c r="B26" s="110" t="s">
        <v>53</v>
      </c>
      <c r="C26" s="82">
        <f t="shared" si="0"/>
        <v>333</v>
      </c>
      <c r="D26" s="111">
        <v>226</v>
      </c>
      <c r="E26" s="112">
        <v>100</v>
      </c>
      <c r="F26" s="113">
        <v>7</v>
      </c>
      <c r="G26" s="114">
        <v>0</v>
      </c>
    </row>
    <row r="27" spans="2:7" ht="28.5" thickBot="1">
      <c r="B27" s="96" t="s">
        <v>7</v>
      </c>
      <c r="C27" s="97">
        <f>SUM(C19:C26)</f>
        <v>2934.75</v>
      </c>
      <c r="D27" s="97">
        <f>SUM(D19:D26)</f>
        <v>1849.5</v>
      </c>
      <c r="E27" s="97">
        <f>SUM(E19:E26)</f>
        <v>719.25</v>
      </c>
      <c r="F27" s="97">
        <f>SUM(F19:F26)</f>
        <v>366</v>
      </c>
      <c r="G27" s="97">
        <f>SUM(G19:G26)</f>
        <v>0</v>
      </c>
    </row>
    <row r="28" spans="2:7" ht="26.25" customHeight="1" thickBot="1">
      <c r="B28" s="115" t="s">
        <v>54</v>
      </c>
      <c r="C28" s="116">
        <f>C18+C27-C24</f>
        <v>3037.75</v>
      </c>
      <c r="D28" s="116">
        <f>D18+D27-D24</f>
        <v>1944.5</v>
      </c>
      <c r="E28" s="116">
        <f>E18+E27-E24</f>
        <v>760.25</v>
      </c>
      <c r="F28" s="116">
        <f>F18+F27-F24</f>
        <v>333</v>
      </c>
      <c r="G28" s="116">
        <f>G18+G27</f>
        <v>0</v>
      </c>
    </row>
    <row r="29" spans="2:7" ht="26.25" customHeight="1">
      <c r="B29" s="117"/>
      <c r="C29" s="118"/>
      <c r="D29" s="118"/>
      <c r="E29" s="118"/>
      <c r="F29" s="118"/>
      <c r="G29" s="118"/>
    </row>
    <row r="30" spans="2:8" ht="26.25" customHeight="1">
      <c r="B30" s="140" t="s">
        <v>57</v>
      </c>
      <c r="C30" s="140"/>
      <c r="D30" s="140"/>
      <c r="E30" s="140"/>
      <c r="F30" s="140"/>
      <c r="G30" s="140"/>
      <c r="H30" s="140"/>
    </row>
    <row r="31" spans="2:7" ht="26.25" customHeight="1">
      <c r="B31" s="117"/>
      <c r="C31" s="118"/>
      <c r="D31" s="118"/>
      <c r="E31" s="118"/>
      <c r="F31" s="118"/>
      <c r="G31" s="118"/>
    </row>
    <row r="32" spans="2:7" ht="26.25" customHeight="1">
      <c r="B32" s="117"/>
      <c r="C32" s="118"/>
      <c r="D32" s="118"/>
      <c r="E32" s="118"/>
      <c r="F32" s="118"/>
      <c r="G32" s="118"/>
    </row>
    <row r="33" ht="20.25" customHeight="1">
      <c r="B33" s="10" t="s">
        <v>55</v>
      </c>
    </row>
    <row r="34" ht="24" customHeight="1">
      <c r="B34" s="10" t="s">
        <v>22</v>
      </c>
    </row>
  </sheetData>
  <mergeCells count="10">
    <mergeCell ref="C10:F10"/>
    <mergeCell ref="G10:G12"/>
    <mergeCell ref="C5:K5"/>
    <mergeCell ref="E11:E12"/>
    <mergeCell ref="F11:F12"/>
    <mergeCell ref="B7:G7"/>
    <mergeCell ref="B30:H30"/>
    <mergeCell ref="B11:B12"/>
    <mergeCell ref="C11:C12"/>
    <mergeCell ref="D11:D12"/>
  </mergeCells>
  <printOptions/>
  <pageMargins left="0.9" right="0.22" top="1" bottom="0.5" header="0.5" footer="0.5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C15" sqref="C15"/>
    </sheetView>
  </sheetViews>
  <sheetFormatPr defaultColWidth="9.140625" defaultRowHeight="12.75"/>
  <cols>
    <col min="1" max="1" width="9.140625" style="2" customWidth="1"/>
    <col min="2" max="2" width="87.57421875" style="10" customWidth="1"/>
    <col min="3" max="3" width="23.421875" style="2" customWidth="1"/>
    <col min="4" max="4" width="24.57421875" style="2" customWidth="1"/>
    <col min="5" max="5" width="24.8515625" style="2" customWidth="1"/>
    <col min="6" max="7" width="25.7109375" style="2" customWidth="1"/>
    <col min="8" max="8" width="28.421875" style="2" customWidth="1"/>
    <col min="9" max="9" width="26.421875" style="2" customWidth="1"/>
    <col min="10" max="10" width="21.7109375" style="2" customWidth="1"/>
    <col min="11" max="16384" width="9.140625" style="2" customWidth="1"/>
  </cols>
  <sheetData>
    <row r="1" spans="2:10" ht="27.75">
      <c r="B1" s="3" t="s">
        <v>23</v>
      </c>
      <c r="C1" s="4"/>
      <c r="D1" s="5"/>
      <c r="E1" s="6"/>
      <c r="F1" s="6"/>
      <c r="G1" s="6"/>
      <c r="H1" s="7" t="s">
        <v>24</v>
      </c>
      <c r="I1" s="6"/>
      <c r="J1" s="6"/>
    </row>
    <row r="2" spans="2:10" ht="27.75">
      <c r="B2" s="8"/>
      <c r="C2" s="4"/>
      <c r="D2" s="5"/>
      <c r="E2" s="6"/>
      <c r="F2" s="6"/>
      <c r="G2" s="6"/>
      <c r="H2" s="6"/>
      <c r="I2" s="6"/>
      <c r="J2" s="6"/>
    </row>
    <row r="3" spans="2:10" ht="27.75">
      <c r="B3" s="9"/>
      <c r="C3" s="4"/>
      <c r="D3" s="5"/>
      <c r="E3" s="6"/>
      <c r="F3" s="6"/>
      <c r="G3" s="6"/>
      <c r="H3" s="6"/>
      <c r="I3" s="6"/>
      <c r="J3" s="6"/>
    </row>
    <row r="4" spans="2:10" ht="27.75">
      <c r="B4" s="135" t="s">
        <v>59</v>
      </c>
      <c r="C4" s="135"/>
      <c r="D4" s="135"/>
      <c r="E4" s="135"/>
      <c r="F4" s="135"/>
      <c r="G4" s="135"/>
      <c r="H4" s="135"/>
      <c r="I4" s="135"/>
      <c r="J4" s="6"/>
    </row>
    <row r="5" spans="3:10" ht="27.75">
      <c r="C5" s="138" t="s">
        <v>56</v>
      </c>
      <c r="D5" s="138"/>
      <c r="E5" s="138"/>
      <c r="F5" s="138"/>
      <c r="G5" s="138"/>
      <c r="H5" s="138"/>
      <c r="I5" s="6"/>
      <c r="J5" s="6"/>
    </row>
    <row r="6" spans="3:10" ht="27.75">
      <c r="C6" s="5"/>
      <c r="D6" s="5"/>
      <c r="E6" s="5"/>
      <c r="F6" s="5"/>
      <c r="G6" s="5"/>
      <c r="H6" s="5"/>
      <c r="I6" s="6"/>
      <c r="J6" s="6"/>
    </row>
    <row r="7" ht="27.75" thickBot="1"/>
    <row r="8" spans="1:9" ht="24" customHeight="1" thickBot="1">
      <c r="A8" s="11"/>
      <c r="B8" s="12" t="s">
        <v>26</v>
      </c>
      <c r="C8" s="139" t="s">
        <v>27</v>
      </c>
      <c r="D8" s="139"/>
      <c r="E8" s="139"/>
      <c r="F8" s="139"/>
      <c r="G8" s="136" t="s">
        <v>28</v>
      </c>
      <c r="H8" s="136"/>
      <c r="I8" s="137"/>
    </row>
    <row r="9" spans="1:9" ht="263.25" customHeight="1" thickBot="1">
      <c r="A9" s="123" t="s">
        <v>0</v>
      </c>
      <c r="B9" s="12" t="s">
        <v>29</v>
      </c>
      <c r="C9" s="13" t="s">
        <v>30</v>
      </c>
      <c r="D9" s="14" t="s">
        <v>31</v>
      </c>
      <c r="E9" s="15" t="s">
        <v>32</v>
      </c>
      <c r="F9" s="16" t="s">
        <v>33</v>
      </c>
      <c r="G9" s="17" t="s">
        <v>34</v>
      </c>
      <c r="H9" s="124" t="s">
        <v>35</v>
      </c>
      <c r="I9" s="17" t="s">
        <v>36</v>
      </c>
    </row>
    <row r="10" spans="1:9" ht="30.75" customHeight="1" thickBot="1">
      <c r="A10" s="18"/>
      <c r="B10" s="19">
        <v>0</v>
      </c>
      <c r="C10" s="20" t="s">
        <v>37</v>
      </c>
      <c r="D10" s="21">
        <v>2</v>
      </c>
      <c r="E10" s="22">
        <v>3</v>
      </c>
      <c r="F10" s="23">
        <v>4</v>
      </c>
      <c r="G10" s="24" t="s">
        <v>38</v>
      </c>
      <c r="H10" s="25">
        <v>6</v>
      </c>
      <c r="I10" s="24">
        <v>7</v>
      </c>
    </row>
    <row r="11" spans="1:9" ht="47.25" thickBot="1">
      <c r="A11" s="51">
        <v>1</v>
      </c>
      <c r="B11" s="52" t="s">
        <v>41</v>
      </c>
      <c r="C11" s="28">
        <f>D11+E11+F11</f>
        <v>139</v>
      </c>
      <c r="D11" s="53">
        <v>68</v>
      </c>
      <c r="E11" s="53">
        <v>55</v>
      </c>
      <c r="F11" s="54">
        <v>16</v>
      </c>
      <c r="G11" s="31">
        <f>H11+I11</f>
        <v>3</v>
      </c>
      <c r="H11" s="55">
        <v>0</v>
      </c>
      <c r="I11" s="56">
        <v>3</v>
      </c>
    </row>
    <row r="12" spans="1:9" ht="28.5" thickBot="1">
      <c r="A12" s="18"/>
      <c r="B12" s="57" t="s">
        <v>42</v>
      </c>
      <c r="C12" s="58">
        <f>D12+E12+F12</f>
        <v>139</v>
      </c>
      <c r="D12" s="59">
        <f>SUM(D11:D11)</f>
        <v>68</v>
      </c>
      <c r="E12" s="59">
        <f>SUM(E11:E11)</f>
        <v>55</v>
      </c>
      <c r="F12" s="59">
        <f>SUM(F11:F11)</f>
        <v>16</v>
      </c>
      <c r="G12" s="59">
        <f>SUM(G11:G11)</f>
        <v>3</v>
      </c>
      <c r="H12" s="59">
        <f>SUM(H11:H11)</f>
        <v>0</v>
      </c>
      <c r="I12" s="125">
        <f>SUM(I11:I11)</f>
        <v>3</v>
      </c>
    </row>
    <row r="13" spans="1:12" ht="27.75">
      <c r="A13" s="42"/>
      <c r="B13" s="119"/>
      <c r="C13" s="120"/>
      <c r="D13" s="121"/>
      <c r="E13" s="121"/>
      <c r="F13" s="121"/>
      <c r="G13" s="121"/>
      <c r="H13" s="121"/>
      <c r="I13" s="121"/>
      <c r="J13" s="122"/>
      <c r="K13" s="122"/>
      <c r="L13" s="122"/>
    </row>
    <row r="14" ht="27">
      <c r="B14" s="10" t="s">
        <v>55</v>
      </c>
    </row>
    <row r="15" ht="27">
      <c r="B15" s="10" t="s">
        <v>22</v>
      </c>
    </row>
  </sheetData>
  <mergeCells count="4">
    <mergeCell ref="B4:I4"/>
    <mergeCell ref="G8:I8"/>
    <mergeCell ref="C5:H5"/>
    <mergeCell ref="C8:F8"/>
  </mergeCells>
  <printOptions/>
  <pageMargins left="0.57" right="0.22" top="1" bottom="0.5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chitariu</cp:lastModifiedBy>
  <cp:lastPrinted>2014-07-15T13:04:44Z</cp:lastPrinted>
  <dcterms:created xsi:type="dcterms:W3CDTF">2007-01-24T10:21:47Z</dcterms:created>
  <dcterms:modified xsi:type="dcterms:W3CDTF">2015-03-17T12:44:14Z</dcterms:modified>
  <cp:category/>
  <cp:version/>
  <cp:contentType/>
  <cp:contentStatus/>
</cp:coreProperties>
</file>