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PGeneral" sheetId="1" r:id="rId1"/>
    <sheet name="CPBarlad-CL" sheetId="2" r:id="rId2"/>
    <sheet name="Sheet3" sheetId="3" r:id="rId3"/>
  </sheets>
  <definedNames>
    <definedName name="Excel_BuiltIn_Print_Area" localSheetId="1">'CPBarlad-CL'!$A$1:$L$15</definedName>
    <definedName name="_xlnm.Print_Area" localSheetId="1">'CPBarlad-CL'!$A$1:$L$15</definedName>
  </definedNames>
  <calcPr fullCalcOnLoad="1"/>
</workbook>
</file>

<file path=xl/sharedStrings.xml><?xml version="1.0" encoding="utf-8"?>
<sst xmlns="http://schemas.openxmlformats.org/spreadsheetml/2006/main" count="201" uniqueCount="168">
  <si>
    <t xml:space="preserve"> </t>
  </si>
  <si>
    <t>CAS VASLUI</t>
  </si>
  <si>
    <t>Nr. crt</t>
  </si>
  <si>
    <t>Centrul de permanenta</t>
  </si>
  <si>
    <t>CIF</t>
  </si>
  <si>
    <t>Nume medic</t>
  </si>
  <si>
    <t>Contravaloare ore garda</t>
  </si>
  <si>
    <t>50% cheltuieli administrative</t>
  </si>
  <si>
    <t>15% medic coordonator</t>
  </si>
  <si>
    <t>Venitul cabinetului de medicina de familie</t>
  </si>
  <si>
    <t>Medic</t>
  </si>
  <si>
    <t>Asistent</t>
  </si>
  <si>
    <t>CODAIESTI</t>
  </si>
  <si>
    <t>SC MANGROM SRL</t>
  </si>
  <si>
    <t>Panta Lenuta</t>
  </si>
  <si>
    <t>LUP Maria(medic angajat la Sc Mangrom SRL)</t>
  </si>
  <si>
    <t>Pavaluca Catalina</t>
  </si>
  <si>
    <t>X</t>
  </si>
  <si>
    <t>SC.SANOSOFTIS SRL(Vladut Vasile</t>
  </si>
  <si>
    <t>Damian Liliana</t>
  </si>
  <si>
    <t>SC ADASOFTMED SRL(Puscas Nicolae)</t>
  </si>
  <si>
    <t>Pintilie Viorica</t>
  </si>
  <si>
    <t>SC Tonegaru Eduard SRL</t>
  </si>
  <si>
    <t>Total Codaiesti</t>
  </si>
  <si>
    <t>COZMESTI</t>
  </si>
  <si>
    <t>Apetrei Petrica</t>
  </si>
  <si>
    <t>Voicu Alina</t>
  </si>
  <si>
    <t>Cosovanu Mariana</t>
  </si>
  <si>
    <t>Afloarei Gabriela</t>
  </si>
  <si>
    <t>Antoniu  Tamara</t>
  </si>
  <si>
    <t>Cararusa Narcisa</t>
  </si>
  <si>
    <t>SC Maica Grig SRL</t>
  </si>
  <si>
    <t>Buhus Ligia Nicoleta</t>
  </si>
  <si>
    <t>Torica Lenuta</t>
  </si>
  <si>
    <t>TOTAL COZMESTI</t>
  </si>
  <si>
    <t>IVANESTI</t>
  </si>
  <si>
    <t>Iaruvoi Petru(Medic angajat la Dr Gutu)</t>
  </si>
  <si>
    <t>Hadarag Aurelia Mihaela</t>
  </si>
  <si>
    <t>Iaruvoi Nadejda(medic angajat la Dr Cohal)</t>
  </si>
  <si>
    <t>Holtea Mirela</t>
  </si>
  <si>
    <t>Suspendat /31-12-2020-31-01-2021</t>
  </si>
  <si>
    <t xml:space="preserve"> SC CLINICMED GUTU SRL</t>
  </si>
  <si>
    <t>TOTAL IVANESTI</t>
  </si>
  <si>
    <t>VUTCANI</t>
  </si>
  <si>
    <t>Pasare Claudia</t>
  </si>
  <si>
    <t>Mocanu Andreea Nicoleta</t>
  </si>
  <si>
    <t>Gligor Galina</t>
  </si>
  <si>
    <t>Tonea Mihaela</t>
  </si>
  <si>
    <t>Munteanu Emil Ovidiu</t>
  </si>
  <si>
    <t>Dumitrascu Cristinel</t>
  </si>
  <si>
    <t>SC Med Fam Vasilescu SRL</t>
  </si>
  <si>
    <t>Vasilescu Catalin</t>
  </si>
  <si>
    <t>Chirvase Giani Iulian</t>
  </si>
  <si>
    <t>Vranceanu Viorica</t>
  </si>
  <si>
    <t>TOTAL VUTCANI</t>
  </si>
  <si>
    <t>PUIESTI</t>
  </si>
  <si>
    <t>Ariton Mihaela SRL D</t>
  </si>
  <si>
    <t>Sarbu Mihaela</t>
  </si>
  <si>
    <t>Iordache Simona-Francisca-SRL-D</t>
  </si>
  <si>
    <t>Lupu Maria</t>
  </si>
  <si>
    <t>Necula Carmen</t>
  </si>
  <si>
    <t>Petrovici Gabriela</t>
  </si>
  <si>
    <t>Med Fam Bujor Aureliu SRL</t>
  </si>
  <si>
    <t>Fichiu Lucica Gabriela</t>
  </si>
  <si>
    <t>Prisecaru Maria</t>
  </si>
  <si>
    <t xml:space="preserve">Mihaila Georgeta </t>
  </si>
  <si>
    <t>TOTAL PUIESTI</t>
  </si>
  <si>
    <t>DUDA-EPURENI</t>
  </si>
  <si>
    <t>Sefca Cristina</t>
  </si>
  <si>
    <t>CMI Dr. Cazacu Tatiana SRL</t>
  </si>
  <si>
    <t>Stavarache Gilgiea</t>
  </si>
  <si>
    <t>Palie Mihaela</t>
  </si>
  <si>
    <t>Cabinet Medical Dr. Vrajitoru SRL</t>
  </si>
  <si>
    <t>Salavastru Vasilica</t>
  </si>
  <si>
    <t>Tirdea Postelnicu Rodica</t>
  </si>
  <si>
    <t>Galusca Iuliana</t>
  </si>
  <si>
    <t>TOTAL DUDA EPURENI</t>
  </si>
  <si>
    <t>OLTENESTI</t>
  </si>
  <si>
    <t>Gilcescu Maria</t>
  </si>
  <si>
    <t>Balica Claudia</t>
  </si>
  <si>
    <t>Maniu Valentina</t>
  </si>
  <si>
    <t>Barbieru Alexandru</t>
  </si>
  <si>
    <t>Luchian Gabriela Cristina</t>
  </si>
  <si>
    <t>Geles Diana Elena</t>
  </si>
  <si>
    <t>Naidin Galina</t>
  </si>
  <si>
    <t>Marisca Georgeta</t>
  </si>
  <si>
    <t>Petrisor Maricica</t>
  </si>
  <si>
    <t>Baetu Daniela</t>
  </si>
  <si>
    <t>TOTAL OLTENESTI</t>
  </si>
  <si>
    <t>HUSI</t>
  </si>
  <si>
    <t>Moisanu Gabriela</t>
  </si>
  <si>
    <t>Donosa Rodica</t>
  </si>
  <si>
    <t>Focea Ecaterina</t>
  </si>
  <si>
    <t>Cabinet Medical Stanciulescu SRL(Dr. Crudu Cr)</t>
  </si>
  <si>
    <t>Cimpanu Diana Maria</t>
  </si>
  <si>
    <t>Mocanu Doina</t>
  </si>
  <si>
    <t>Silitra Beatrice</t>
  </si>
  <si>
    <t>SC CABINET Medical Dr. Dan Lascar</t>
  </si>
  <si>
    <t>Ploaie Oana</t>
  </si>
  <si>
    <t xml:space="preserve">          TOTAL HUSI</t>
  </si>
  <si>
    <t>TUTOVA-01-08-2015</t>
  </si>
  <si>
    <t>Nechita Margareta SRL-D</t>
  </si>
  <si>
    <t>Chitaru Marinela Gina</t>
  </si>
  <si>
    <t>Calin Adrian Mihai+Grigoras</t>
  </si>
  <si>
    <t>Jalba Elena</t>
  </si>
  <si>
    <t>Caprau Gabriela</t>
  </si>
  <si>
    <t>Berna Ana</t>
  </si>
  <si>
    <t>Sava Laura Gabriela</t>
  </si>
  <si>
    <t>Iordache Mirela Crina</t>
  </si>
  <si>
    <t xml:space="preserve">          TOTAL  TUTOVA</t>
  </si>
  <si>
    <t>DRAGOMIRESTI</t>
  </si>
  <si>
    <t>Parvan Mihaela Lucia(Hrib C.)</t>
  </si>
  <si>
    <t>Bazdara Mimi</t>
  </si>
  <si>
    <t>Vrinceanu Viorica</t>
  </si>
  <si>
    <t>TOTAL DRAGOMIRESTI</t>
  </si>
  <si>
    <t>NEGRESTI</t>
  </si>
  <si>
    <t>SCM ROMCONIMEDICA-Gafitoi C.</t>
  </si>
  <si>
    <t>Popa Luminita</t>
  </si>
  <si>
    <t>Atudorei Petronela/Timofti Larisa/Grigoras</t>
  </si>
  <si>
    <t>Dascalu Lenuta</t>
  </si>
  <si>
    <t>Costin Anca</t>
  </si>
  <si>
    <t>Rosu Teodora</t>
  </si>
  <si>
    <t>SC Centrul Medical Mariamed SRL</t>
  </si>
  <si>
    <t>Ibanescu Liliana</t>
  </si>
  <si>
    <t>SC Vicamed SRL(Antoniu Amalia)</t>
  </si>
  <si>
    <t>Ivanciu Ionela Alexandru</t>
  </si>
  <si>
    <t>SC AdymedFam SRL-Lasai Adrian</t>
  </si>
  <si>
    <t>Comandaru Ionela</t>
  </si>
  <si>
    <t>TOTAL NEGRESTI</t>
  </si>
  <si>
    <t>TOTAL GENERAL</t>
  </si>
  <si>
    <t xml:space="preserve">         Director General</t>
  </si>
  <si>
    <t>Dir. Economic</t>
  </si>
  <si>
    <t>Director Directia Rel.Contr.</t>
  </si>
  <si>
    <t>Intocmit</t>
  </si>
  <si>
    <t xml:space="preserve">        Ec.Arcaleanu Marius Marian</t>
  </si>
  <si>
    <t>Ec.Hostinariu Monica</t>
  </si>
  <si>
    <t>Ec.Mihaela Gabriela Chitariu</t>
  </si>
  <si>
    <t>Cons. Corneliu Samoila</t>
  </si>
  <si>
    <t>Centrul de permanenta_17-12-2019</t>
  </si>
  <si>
    <t>10% din tariful orar</t>
  </si>
  <si>
    <t>Barlad</t>
  </si>
  <si>
    <t>Radu Marius</t>
  </si>
  <si>
    <t>Tasie Domnica</t>
  </si>
  <si>
    <t>Vladu Cristian</t>
  </si>
  <si>
    <t>Besleaga Mihaela</t>
  </si>
  <si>
    <t>Pecheanu Maria</t>
  </si>
  <si>
    <t>Lazar Luminita</t>
  </si>
  <si>
    <t>Anwar Abdelnasir</t>
  </si>
  <si>
    <t xml:space="preserve">Bichescu Andreea </t>
  </si>
  <si>
    <t>Walid Mohamed</t>
  </si>
  <si>
    <t xml:space="preserve">Gidei Agnes </t>
  </si>
  <si>
    <t>Nedelcu Violeta</t>
  </si>
  <si>
    <t>Partene Camelia</t>
  </si>
  <si>
    <t>Total Barlad</t>
  </si>
  <si>
    <t xml:space="preserve">        Director General</t>
  </si>
  <si>
    <t>Ec. Hostinariu Monica</t>
  </si>
  <si>
    <t>CMI Dr. Onia Ala</t>
  </si>
  <si>
    <t>x</t>
  </si>
  <si>
    <t xml:space="preserve">SC Tomamed SRL/Damian </t>
  </si>
  <si>
    <t>Birsa Mircea</t>
  </si>
  <si>
    <t>Micu Nicoleta</t>
  </si>
  <si>
    <t>Holtea Mirela/Chelaru Liliana</t>
  </si>
  <si>
    <t>Cohal Ramona/Cretu Elena</t>
  </si>
  <si>
    <t>Fanirimed/Fanaragiu Luciana</t>
  </si>
  <si>
    <t>Crismaru Elena</t>
  </si>
  <si>
    <t>Preda Mihaela</t>
  </si>
  <si>
    <t>Vladu Cristian+Mouhamed Abdulah/Halipli Vladimir</t>
  </si>
  <si>
    <t xml:space="preserve"> CENTRE  DE  PERMANENTA -Mai  - 2021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</si>
</sst>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b/>
      <i/>
      <sz val="12"/>
      <name val="Arial"/>
      <family val="0"/>
    </font>
    <font>
      <sz val="11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7" fillId="4" borderId="0" applyNumberFormat="0" applyBorder="0" applyAlignment="0" applyProtection="0"/>
    <xf numFmtId="0" fontId="29" fillId="0" borderId="3" applyNumberFormat="0" applyFill="0" applyAlignment="0" applyProtection="0"/>
    <xf numFmtId="0" fontId="8" fillId="0" borderId="3" applyNumberFormat="0" applyFill="0" applyAlignment="0" applyProtection="0"/>
    <xf numFmtId="0" fontId="30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33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7" applyNumberFormat="0" applyFont="0" applyAlignment="0" applyProtection="0"/>
    <xf numFmtId="0" fontId="0" fillId="27" borderId="7" applyNumberFormat="0" applyAlignment="0" applyProtection="0"/>
    <xf numFmtId="0" fontId="14" fillId="21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right"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14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 horizontal="right"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/>
    </xf>
    <xf numFmtId="3" fontId="18" fillId="0" borderId="12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 horizontal="right"/>
      <protection locked="0"/>
    </xf>
    <xf numFmtId="3" fontId="22" fillId="0" borderId="16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/>
    </xf>
    <xf numFmtId="3" fontId="22" fillId="0" borderId="13" xfId="0" applyNumberFormat="1" applyFont="1" applyFill="1" applyBorder="1" applyAlignment="1" applyProtection="1">
      <alignment horizontal="right"/>
      <protection locked="0"/>
    </xf>
    <xf numFmtId="3" fontId="22" fillId="0" borderId="13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 horizontal="right"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3" fontId="21" fillId="0" borderId="17" xfId="0" applyNumberFormat="1" applyFont="1" applyFill="1" applyBorder="1" applyAlignment="1" applyProtection="1">
      <alignment horizontal="right"/>
      <protection locked="0"/>
    </xf>
    <xf numFmtId="3" fontId="21" fillId="0" borderId="17" xfId="0" applyNumberFormat="1" applyFont="1" applyFill="1" applyBorder="1" applyAlignment="1" applyProtection="1">
      <alignment/>
      <protection locked="0"/>
    </xf>
    <xf numFmtId="3" fontId="21" fillId="0" borderId="17" xfId="0" applyNumberFormat="1" applyFont="1" applyFill="1" applyBorder="1" applyAlignment="1" applyProtection="1">
      <alignment/>
      <protection/>
    </xf>
    <xf numFmtId="3" fontId="18" fillId="0" borderId="17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 horizontal="right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3" fontId="18" fillId="0" borderId="17" xfId="0" applyNumberFormat="1" applyFont="1" applyFill="1" applyBorder="1" applyAlignment="1" applyProtection="1">
      <alignment horizontal="right"/>
      <protection locked="0"/>
    </xf>
    <xf numFmtId="3" fontId="18" fillId="0" borderId="17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/>
      <protection locked="0"/>
    </xf>
    <xf numFmtId="3" fontId="22" fillId="0" borderId="12" xfId="0" applyNumberFormat="1" applyFont="1" applyFill="1" applyBorder="1" applyAlignment="1" applyProtection="1">
      <alignment horizontal="right"/>
      <protection locked="0"/>
    </xf>
    <xf numFmtId="3" fontId="22" fillId="0" borderId="12" xfId="0" applyNumberFormat="1" applyFont="1" applyFill="1" applyBorder="1" applyAlignment="1" applyProtection="1">
      <alignment/>
      <protection locked="0"/>
    </xf>
    <xf numFmtId="3" fontId="22" fillId="0" borderId="14" xfId="0" applyNumberFormat="1" applyFont="1" applyFill="1" applyBorder="1" applyAlignment="1" applyProtection="1">
      <alignment horizontal="right"/>
      <protection locked="0"/>
    </xf>
    <xf numFmtId="3" fontId="22" fillId="0" borderId="14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/>
    </xf>
    <xf numFmtId="3" fontId="18" fillId="0" borderId="15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 locked="0"/>
    </xf>
    <xf numFmtId="0" fontId="18" fillId="0" borderId="13" xfId="0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 horizontal="right"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/>
    </xf>
    <xf numFmtId="3" fontId="18" fillId="0" borderId="13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18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/>
      <protection locked="0"/>
    </xf>
    <xf numFmtId="4" fontId="23" fillId="0" borderId="12" xfId="0" applyNumberFormat="1" applyFont="1" applyFill="1" applyBorder="1" applyAlignment="1" applyProtection="1">
      <alignment horizontal="right"/>
      <protection locked="0"/>
    </xf>
    <xf numFmtId="4" fontId="23" fillId="0" borderId="12" xfId="0" applyNumberFormat="1" applyFont="1" applyFill="1" applyBorder="1" applyAlignment="1" applyProtection="1">
      <alignment/>
      <protection locked="0"/>
    </xf>
    <xf numFmtId="4" fontId="23" fillId="0" borderId="12" xfId="0" applyNumberFormat="1" applyFont="1" applyFill="1" applyBorder="1" applyAlignment="1" applyProtection="1">
      <alignment/>
      <protection/>
    </xf>
    <xf numFmtId="4" fontId="23" fillId="0" borderId="20" xfId="0" applyNumberFormat="1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/>
      <protection locked="0"/>
    </xf>
    <xf numFmtId="4" fontId="23" fillId="0" borderId="13" xfId="0" applyNumberFormat="1" applyFont="1" applyFill="1" applyBorder="1" applyAlignment="1" applyProtection="1">
      <alignment horizontal="right"/>
      <protection locked="0"/>
    </xf>
    <xf numFmtId="4" fontId="23" fillId="0" borderId="13" xfId="0" applyNumberFormat="1" applyFont="1" applyFill="1" applyBorder="1" applyAlignment="1" applyProtection="1">
      <alignment/>
      <protection locked="0"/>
    </xf>
    <xf numFmtId="4" fontId="23" fillId="0" borderId="13" xfId="0" applyNumberFormat="1" applyFont="1" applyFill="1" applyBorder="1" applyAlignment="1" applyProtection="1">
      <alignment/>
      <protection/>
    </xf>
    <xf numFmtId="4" fontId="26" fillId="0" borderId="21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center"/>
      <protection locked="0"/>
    </xf>
    <xf numFmtId="14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4" fontId="27" fillId="0" borderId="10" xfId="0" applyNumberFormat="1" applyFont="1" applyFill="1" applyBorder="1" applyAlignment="1" applyProtection="1">
      <alignment horizontal="right"/>
      <protection locked="0"/>
    </xf>
    <xf numFmtId="4" fontId="27" fillId="0" borderId="10" xfId="0" applyNumberFormat="1" applyFont="1" applyFill="1" applyBorder="1" applyAlignment="1" applyProtection="1">
      <alignment/>
      <protection locked="0"/>
    </xf>
    <xf numFmtId="4" fontId="27" fillId="0" borderId="10" xfId="0" applyNumberFormat="1" applyFont="1" applyFill="1" applyBorder="1" applyAlignment="1" applyProtection="1">
      <alignment/>
      <protection/>
    </xf>
    <xf numFmtId="4" fontId="24" fillId="0" borderId="10" xfId="0" applyNumberFormat="1" applyFont="1" applyFill="1" applyBorder="1" applyAlignment="1" applyProtection="1">
      <alignment/>
      <protection/>
    </xf>
    <xf numFmtId="4" fontId="27" fillId="0" borderId="23" xfId="0" applyNumberFormat="1" applyFont="1" applyFill="1" applyBorder="1" applyAlignment="1" applyProtection="1">
      <alignment/>
      <protection/>
    </xf>
    <xf numFmtId="0" fontId="2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4" fontId="28" fillId="0" borderId="0" xfId="0" applyNumberFormat="1" applyFont="1" applyAlignment="1" applyProtection="1">
      <alignment/>
      <protection locked="0"/>
    </xf>
    <xf numFmtId="4" fontId="28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>
      <alignment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18" fillId="0" borderId="26" xfId="0" applyFont="1" applyFill="1" applyBorder="1" applyAlignment="1" applyProtection="1">
      <alignment horizontal="center"/>
      <protection locked="0"/>
    </xf>
    <xf numFmtId="0" fontId="18" fillId="0" borderId="32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/>
      <protection locked="0"/>
    </xf>
    <xf numFmtId="3" fontId="18" fillId="0" borderId="34" xfId="0" applyNumberFormat="1" applyFont="1" applyBorder="1" applyAlignment="1" applyProtection="1">
      <alignment horizontal="right"/>
      <protection locked="0"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36" xfId="0" applyNumberFormat="1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/>
    </xf>
    <xf numFmtId="3" fontId="21" fillId="0" borderId="39" xfId="0" applyNumberFormat="1" applyFont="1" applyFill="1" applyBorder="1" applyAlignment="1" applyProtection="1">
      <alignment/>
      <protection/>
    </xf>
    <xf numFmtId="3" fontId="0" fillId="0" borderId="4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41" xfId="0" applyNumberFormat="1" applyFont="1" applyFill="1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43" xfId="0" applyNumberFormat="1" applyFont="1" applyFill="1" applyBorder="1" applyAlignment="1" applyProtection="1">
      <alignment/>
      <protection/>
    </xf>
    <xf numFmtId="3" fontId="21" fillId="0" borderId="44" xfId="0" applyNumberFormat="1" applyFont="1" applyFill="1" applyBorder="1" applyAlignment="1" applyProtection="1">
      <alignment/>
      <protection/>
    </xf>
    <xf numFmtId="3" fontId="0" fillId="0" borderId="45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/>
    </xf>
    <xf numFmtId="3" fontId="21" fillId="0" borderId="42" xfId="0" applyNumberFormat="1" applyFont="1" applyFill="1" applyBorder="1" applyAlignment="1" applyProtection="1">
      <alignment/>
      <protection/>
    </xf>
    <xf numFmtId="3" fontId="21" fillId="0" borderId="42" xfId="0" applyNumberFormat="1" applyFont="1" applyFill="1" applyBorder="1" applyAlignment="1" applyProtection="1">
      <alignment horizontal="right"/>
      <protection locked="0"/>
    </xf>
    <xf numFmtId="3" fontId="21" fillId="0" borderId="39" xfId="0" applyNumberFormat="1" applyFont="1" applyFill="1" applyBorder="1" applyAlignment="1" applyProtection="1">
      <alignment horizontal="right"/>
      <protection locked="0"/>
    </xf>
    <xf numFmtId="3" fontId="18" fillId="0" borderId="47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4" fontId="18" fillId="0" borderId="48" xfId="0" applyNumberFormat="1" applyFont="1" applyFill="1" applyBorder="1" applyAlignment="1" applyProtection="1">
      <alignment horizontal="right" vertical="center" wrapText="1"/>
      <protection/>
    </xf>
    <xf numFmtId="4" fontId="18" fillId="0" borderId="17" xfId="0" applyNumberFormat="1" applyFont="1" applyFill="1" applyBorder="1" applyAlignment="1" applyProtection="1">
      <alignment horizontal="right" vertical="center" wrapText="1"/>
      <protection/>
    </xf>
    <xf numFmtId="0" fontId="18" fillId="0" borderId="49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4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0" xfId="0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 locked="0"/>
    </xf>
    <xf numFmtId="0" fontId="18" fillId="0" borderId="48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4" fontId="24" fillId="0" borderId="17" xfId="0" applyNumberFormat="1" applyFont="1" applyFill="1" applyBorder="1" applyAlignment="1" applyProtection="1">
      <alignment horizontal="right" vertical="center" wrapText="1"/>
      <protection/>
    </xf>
    <xf numFmtId="0" fontId="24" fillId="0" borderId="5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4" fontId="24" fillId="0" borderId="16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Zeros="0" tabSelected="1" zoomScalePageLayoutView="0" workbookViewId="0" topLeftCell="A1">
      <pane ySplit="4" topLeftCell="BM5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4.421875" style="1" customWidth="1"/>
    <col min="2" max="2" width="24.7109375" style="2" customWidth="1"/>
    <col min="3" max="3" width="12.7109375" style="3" hidden="1" customWidth="1"/>
    <col min="4" max="4" width="12.140625" style="4" customWidth="1"/>
    <col min="5" max="5" width="42.28125" style="5" customWidth="1"/>
    <col min="6" max="6" width="27.00390625" style="5" customWidth="1"/>
    <col min="7" max="7" width="12.7109375" style="6" hidden="1" customWidth="1"/>
    <col min="8" max="8" width="15.8515625" style="7" hidden="1" customWidth="1"/>
    <col min="9" max="9" width="13.7109375" style="8" hidden="1" customWidth="1"/>
    <col min="10" max="10" width="9.8515625" style="8" hidden="1" customWidth="1"/>
    <col min="11" max="11" width="12.7109375" style="175" hidden="1" customWidth="1"/>
    <col min="12" max="12" width="9.140625" style="158" customWidth="1"/>
    <col min="13" max="16384" width="9.140625" style="5" customWidth="1"/>
  </cols>
  <sheetData>
    <row r="1" spans="1:12" ht="12.75">
      <c r="A1" s="9" t="s">
        <v>0</v>
      </c>
      <c r="B1" s="10" t="s">
        <v>1</v>
      </c>
      <c r="C1" s="11"/>
      <c r="D1" s="9"/>
      <c r="E1" s="12"/>
      <c r="F1" s="12"/>
      <c r="G1" s="13"/>
      <c r="H1" s="14"/>
      <c r="I1" s="15"/>
      <c r="J1" s="15"/>
      <c r="K1" s="163"/>
      <c r="L1" s="155"/>
    </row>
    <row r="2" spans="1:12" ht="15">
      <c r="A2" s="9"/>
      <c r="B2" s="10"/>
      <c r="C2" s="11"/>
      <c r="D2" s="9"/>
      <c r="E2" s="16" t="s">
        <v>167</v>
      </c>
      <c r="F2" s="12"/>
      <c r="G2" s="13"/>
      <c r="H2" s="14"/>
      <c r="I2" s="15"/>
      <c r="J2" s="15"/>
      <c r="K2" s="163"/>
      <c r="L2" s="155"/>
    </row>
    <row r="3" spans="1:12" s="17" customFormat="1" ht="51" customHeight="1">
      <c r="A3" s="184" t="s">
        <v>2</v>
      </c>
      <c r="B3" s="186" t="s">
        <v>3</v>
      </c>
      <c r="C3" s="135"/>
      <c r="D3" s="186" t="s">
        <v>4</v>
      </c>
      <c r="E3" s="188" t="s">
        <v>5</v>
      </c>
      <c r="F3" s="188"/>
      <c r="G3" s="183" t="s">
        <v>6</v>
      </c>
      <c r="H3" s="183"/>
      <c r="I3" s="178" t="s">
        <v>7</v>
      </c>
      <c r="J3" s="178" t="s">
        <v>8</v>
      </c>
      <c r="K3" s="180" t="s">
        <v>9</v>
      </c>
      <c r="L3" s="156"/>
    </row>
    <row r="4" spans="1:12" s="17" customFormat="1" ht="12.75">
      <c r="A4" s="185"/>
      <c r="B4" s="187"/>
      <c r="C4" s="18"/>
      <c r="D4" s="187"/>
      <c r="E4" s="18" t="s">
        <v>10</v>
      </c>
      <c r="F4" s="18" t="s">
        <v>11</v>
      </c>
      <c r="G4" s="19" t="s">
        <v>10</v>
      </c>
      <c r="H4" s="19" t="s">
        <v>11</v>
      </c>
      <c r="I4" s="179"/>
      <c r="J4" s="179"/>
      <c r="K4" s="181"/>
      <c r="L4" s="156"/>
    </row>
    <row r="5" spans="1:12" ht="12.75">
      <c r="A5" s="136">
        <v>1</v>
      </c>
      <c r="B5" s="176" t="s">
        <v>12</v>
      </c>
      <c r="C5" s="21"/>
      <c r="D5" s="22">
        <v>16655600</v>
      </c>
      <c r="E5" s="23" t="s">
        <v>13</v>
      </c>
      <c r="F5" s="23" t="s">
        <v>14</v>
      </c>
      <c r="G5" s="24">
        <v>9000</v>
      </c>
      <c r="H5" s="25">
        <v>4500</v>
      </c>
      <c r="I5" s="26">
        <f>G5*0.5</f>
        <v>4500</v>
      </c>
      <c r="J5" s="26">
        <f>IF(OR(C5="X",C5="x"),G5*0.15,0)</f>
        <v>0</v>
      </c>
      <c r="K5" s="164">
        <f>SUM(G5:J5)</f>
        <v>18000</v>
      </c>
      <c r="L5" s="155"/>
    </row>
    <row r="6" spans="1:12" ht="12.75">
      <c r="A6" s="137">
        <v>2</v>
      </c>
      <c r="B6" s="176"/>
      <c r="C6" s="27"/>
      <c r="D6" s="28"/>
      <c r="E6" s="29" t="s">
        <v>15</v>
      </c>
      <c r="F6" s="29" t="s">
        <v>16</v>
      </c>
      <c r="G6" s="24"/>
      <c r="H6" s="25"/>
      <c r="I6" s="30">
        <f>G6*0.5</f>
        <v>0</v>
      </c>
      <c r="J6" s="26">
        <f>IF(OR(C6="X",C6="x"),G6*0.15,0)</f>
        <v>0</v>
      </c>
      <c r="K6" s="165">
        <f>SUM(G6:J6)</f>
        <v>0</v>
      </c>
      <c r="L6" s="155"/>
    </row>
    <row r="7" spans="1:12" ht="12.75">
      <c r="A7" s="137">
        <v>3</v>
      </c>
      <c r="B7" s="176"/>
      <c r="C7" s="27" t="s">
        <v>17</v>
      </c>
      <c r="D7" s="28">
        <v>37982079</v>
      </c>
      <c r="E7" s="29" t="s">
        <v>18</v>
      </c>
      <c r="F7" s="29" t="s">
        <v>19</v>
      </c>
      <c r="G7" s="24">
        <v>4640</v>
      </c>
      <c r="H7" s="25">
        <v>2320</v>
      </c>
      <c r="I7" s="30">
        <f>G7*0.5</f>
        <v>2320</v>
      </c>
      <c r="J7" s="26">
        <f>IF(OR(C7="X",C7="x"),G7*0.15,0)</f>
        <v>696</v>
      </c>
      <c r="K7" s="165">
        <f>SUM(G7:J7)</f>
        <v>9976</v>
      </c>
      <c r="L7" s="155"/>
    </row>
    <row r="8" spans="1:12" ht="12.75">
      <c r="A8" s="137">
        <v>4</v>
      </c>
      <c r="B8" s="176"/>
      <c r="C8" s="27"/>
      <c r="D8" s="28">
        <v>37982060</v>
      </c>
      <c r="E8" s="29" t="s">
        <v>20</v>
      </c>
      <c r="F8" s="29" t="s">
        <v>21</v>
      </c>
      <c r="G8" s="24">
        <v>4640</v>
      </c>
      <c r="H8" s="25">
        <v>2320</v>
      </c>
      <c r="I8" s="30">
        <f>G8*0.5</f>
        <v>2320</v>
      </c>
      <c r="J8" s="26">
        <f>IF(OR(C8="X",C8="x"),G8*0.15,0)</f>
        <v>0</v>
      </c>
      <c r="K8" s="165">
        <f>SUM(G8:J8)</f>
        <v>9280</v>
      </c>
      <c r="L8" s="155"/>
    </row>
    <row r="9" spans="1:12" ht="12.75">
      <c r="A9" s="138">
        <v>5</v>
      </c>
      <c r="B9" s="176"/>
      <c r="C9" s="31"/>
      <c r="D9" s="32">
        <v>35689260</v>
      </c>
      <c r="E9" s="29" t="s">
        <v>22</v>
      </c>
      <c r="F9" s="29" t="s">
        <v>16</v>
      </c>
      <c r="G9" s="33">
        <v>5320</v>
      </c>
      <c r="H9" s="34">
        <v>2340</v>
      </c>
      <c r="I9" s="35">
        <f>G9*0.5</f>
        <v>2660</v>
      </c>
      <c r="J9" s="26">
        <f>IF(OR(C9="X",C9="x"),G9*0.15,0)</f>
        <v>0</v>
      </c>
      <c r="K9" s="166">
        <f>SUM(G9:J9)</f>
        <v>10320</v>
      </c>
      <c r="L9" s="155"/>
    </row>
    <row r="10" spans="1:12" ht="12.75">
      <c r="A10" s="139"/>
      <c r="B10" s="36" t="s">
        <v>23</v>
      </c>
      <c r="C10" s="36"/>
      <c r="D10" s="37"/>
      <c r="E10" s="38"/>
      <c r="F10" s="38"/>
      <c r="G10" s="39">
        <f>SUM(G5:G9)</f>
        <v>23600</v>
      </c>
      <c r="H10" s="40">
        <f>SUM(H5:H9)</f>
        <v>11480</v>
      </c>
      <c r="I10" s="41">
        <f>SUM(I5:I9)</f>
        <v>11800</v>
      </c>
      <c r="J10" s="42">
        <f>SUM(J5:J9)</f>
        <v>696</v>
      </c>
      <c r="K10" s="167">
        <f>SUM(K5:K9)</f>
        <v>47576</v>
      </c>
      <c r="L10" s="155"/>
    </row>
    <row r="11" spans="1:12" ht="12.75">
      <c r="A11" s="140">
        <v>1</v>
      </c>
      <c r="B11" s="182" t="s">
        <v>24</v>
      </c>
      <c r="C11" s="44" t="s">
        <v>17</v>
      </c>
      <c r="D11" s="45">
        <v>20250532</v>
      </c>
      <c r="E11" s="46" t="s">
        <v>25</v>
      </c>
      <c r="F11" s="46" t="s">
        <v>26</v>
      </c>
      <c r="G11" s="47">
        <v>6280</v>
      </c>
      <c r="H11" s="48">
        <v>3140</v>
      </c>
      <c r="I11" s="49">
        <f>G11*0.5</f>
        <v>3140</v>
      </c>
      <c r="J11" s="26">
        <v>942</v>
      </c>
      <c r="K11" s="160">
        <f>SUM(G11:J11)</f>
        <v>13502</v>
      </c>
      <c r="L11" s="155"/>
    </row>
    <row r="12" spans="1:12" ht="12.75">
      <c r="A12" s="137">
        <v>2</v>
      </c>
      <c r="B12" s="182"/>
      <c r="C12" s="27"/>
      <c r="D12" s="28">
        <v>20403679</v>
      </c>
      <c r="E12" s="29" t="s">
        <v>27</v>
      </c>
      <c r="F12" s="29" t="s">
        <v>28</v>
      </c>
      <c r="G12" s="50">
        <v>4360</v>
      </c>
      <c r="H12" s="51">
        <v>2180</v>
      </c>
      <c r="I12" s="30">
        <f>G12*0.5</f>
        <v>2180</v>
      </c>
      <c r="J12" s="26">
        <v>0</v>
      </c>
      <c r="K12" s="160">
        <f>SUM(G12:J12)</f>
        <v>8720</v>
      </c>
      <c r="L12" s="155"/>
    </row>
    <row r="13" spans="1:12" ht="12.75">
      <c r="A13" s="137">
        <v>3</v>
      </c>
      <c r="B13" s="182"/>
      <c r="C13" s="27"/>
      <c r="D13" s="28">
        <v>19793136</v>
      </c>
      <c r="E13" s="29" t="s">
        <v>29</v>
      </c>
      <c r="F13" s="29" t="s">
        <v>30</v>
      </c>
      <c r="G13" s="24">
        <v>2880</v>
      </c>
      <c r="H13" s="25">
        <v>1440</v>
      </c>
      <c r="I13" s="30">
        <f>G13*0.5</f>
        <v>1440</v>
      </c>
      <c r="J13" s="26">
        <f>IF(OR(C12="X",C12="x"),G12*0.15,0)</f>
        <v>0</v>
      </c>
      <c r="K13" s="165">
        <f>SUM(G13:J13)</f>
        <v>5760</v>
      </c>
      <c r="L13" s="155"/>
    </row>
    <row r="14" spans="1:12" ht="12.75">
      <c r="A14" s="138"/>
      <c r="B14" s="182"/>
      <c r="C14" s="31"/>
      <c r="D14" s="32">
        <v>43277006</v>
      </c>
      <c r="E14" s="52" t="s">
        <v>31</v>
      </c>
      <c r="F14" s="29" t="s">
        <v>28</v>
      </c>
      <c r="G14" s="33">
        <v>4080</v>
      </c>
      <c r="H14" s="34">
        <v>2040</v>
      </c>
      <c r="I14" s="35">
        <f>G14*0.5</f>
        <v>2040</v>
      </c>
      <c r="J14" s="26"/>
      <c r="K14" s="165">
        <f>SUM(G14:J14)</f>
        <v>8160</v>
      </c>
      <c r="L14" s="155"/>
    </row>
    <row r="15" spans="1:15" ht="12.75">
      <c r="A15" s="138">
        <v>5</v>
      </c>
      <c r="B15" s="182"/>
      <c r="C15" s="31"/>
      <c r="D15" s="32">
        <v>29066461</v>
      </c>
      <c r="E15" s="52" t="s">
        <v>32</v>
      </c>
      <c r="F15" s="52" t="s">
        <v>33</v>
      </c>
      <c r="G15" s="53">
        <v>4360</v>
      </c>
      <c r="H15" s="54">
        <v>2180</v>
      </c>
      <c r="I15" s="35">
        <f>G15*0.5</f>
        <v>2180</v>
      </c>
      <c r="J15" s="26">
        <f>IF(OR(C15="X",C15="x"),G15*0.15,0)</f>
        <v>0</v>
      </c>
      <c r="K15" s="166">
        <f>SUM(G15:J15)</f>
        <v>8720</v>
      </c>
      <c r="L15" s="155"/>
      <c r="O15" s="12"/>
    </row>
    <row r="16" spans="1:12" ht="13.5" thickBot="1">
      <c r="A16" s="141"/>
      <c r="B16" s="55" t="s">
        <v>34</v>
      </c>
      <c r="C16" s="55"/>
      <c r="D16" s="56"/>
      <c r="E16" s="57"/>
      <c r="F16" s="57"/>
      <c r="G16" s="58">
        <f>SUM(G11:G15)</f>
        <v>21960</v>
      </c>
      <c r="H16" s="59">
        <f>SUM(H11:H15)</f>
        <v>10980</v>
      </c>
      <c r="I16" s="60">
        <f>SUM(I11:I15)</f>
        <v>10980</v>
      </c>
      <c r="J16" s="61">
        <f>SUM(J11:J15)</f>
        <v>942</v>
      </c>
      <c r="K16" s="161">
        <f>SUM(K11:K15)</f>
        <v>44862</v>
      </c>
      <c r="L16" s="155"/>
    </row>
    <row r="17" spans="1:12" ht="12.75">
      <c r="A17" s="136">
        <v>1</v>
      </c>
      <c r="B17" s="176" t="s">
        <v>35</v>
      </c>
      <c r="C17" s="21"/>
      <c r="D17" s="22">
        <v>20322140</v>
      </c>
      <c r="E17" s="23" t="s">
        <v>36</v>
      </c>
      <c r="F17" s="29" t="s">
        <v>37</v>
      </c>
      <c r="G17" s="62"/>
      <c r="H17" s="63"/>
      <c r="I17" s="26">
        <f>G17*0.5</f>
        <v>0</v>
      </c>
      <c r="J17" s="26">
        <f>IF(OR(C16="X",C16="x"),G16*0.15,0)</f>
        <v>0</v>
      </c>
      <c r="K17" s="164">
        <f>SUM(G17:J17)</f>
        <v>0</v>
      </c>
      <c r="L17" s="155"/>
    </row>
    <row r="18" spans="1:12" ht="12.75">
      <c r="A18" s="137">
        <v>2</v>
      </c>
      <c r="B18" s="176"/>
      <c r="C18" s="64"/>
      <c r="D18" s="28">
        <v>20322159</v>
      </c>
      <c r="E18" s="29" t="s">
        <v>38</v>
      </c>
      <c r="F18" s="29" t="s">
        <v>39</v>
      </c>
      <c r="G18" s="24"/>
      <c r="H18" s="25"/>
      <c r="I18" s="30">
        <f>G18*0.5</f>
        <v>0</v>
      </c>
      <c r="J18" s="26">
        <f>IF(OR(C17="X",C17="x"),G17*0.15,0)</f>
        <v>0</v>
      </c>
      <c r="K18" s="165">
        <f>SUM(G18:J18)</f>
        <v>0</v>
      </c>
      <c r="L18" s="155"/>
    </row>
    <row r="19" spans="1:12" ht="12.75">
      <c r="A19" s="137">
        <v>3</v>
      </c>
      <c r="B19" s="176"/>
      <c r="C19" s="64" t="s">
        <v>40</v>
      </c>
      <c r="D19">
        <v>35755428</v>
      </c>
      <c r="E19" s="153" t="s">
        <v>163</v>
      </c>
      <c r="F19" s="153" t="s">
        <v>164</v>
      </c>
      <c r="G19" s="24">
        <v>1920</v>
      </c>
      <c r="H19" s="25">
        <v>960</v>
      </c>
      <c r="I19" s="30">
        <f>G19*0.5</f>
        <v>960</v>
      </c>
      <c r="J19" s="26">
        <f>IF(OR(C18="X",C18="x"),G18*0.15,0)</f>
        <v>0</v>
      </c>
      <c r="K19" s="165">
        <f>SUM(G19:J19)</f>
        <v>3840</v>
      </c>
      <c r="L19" s="155"/>
    </row>
    <row r="20" spans="1:12" ht="13.5" thickBot="1">
      <c r="A20" s="137">
        <v>4</v>
      </c>
      <c r="B20" s="176"/>
      <c r="C20" s="64" t="s">
        <v>17</v>
      </c>
      <c r="D20" s="28">
        <v>32128548</v>
      </c>
      <c r="E20" s="153" t="s">
        <v>162</v>
      </c>
      <c r="F20" s="153" t="s">
        <v>161</v>
      </c>
      <c r="G20" s="24">
        <v>13240</v>
      </c>
      <c r="H20" s="25">
        <v>6620</v>
      </c>
      <c r="I20" s="30">
        <v>6620</v>
      </c>
      <c r="J20" s="26">
        <v>1086</v>
      </c>
      <c r="K20" s="165">
        <f>SUM(G20:J20)</f>
        <v>27566</v>
      </c>
      <c r="L20" s="155"/>
    </row>
    <row r="21" spans="1:12" ht="13.5" thickBot="1">
      <c r="A21" s="138">
        <v>5</v>
      </c>
      <c r="B21" s="176"/>
      <c r="C21" s="65"/>
      <c r="D21" s="28">
        <v>35858946</v>
      </c>
      <c r="E21" s="29" t="s">
        <v>41</v>
      </c>
      <c r="F21" s="153" t="s">
        <v>160</v>
      </c>
      <c r="G21" s="33">
        <v>7760</v>
      </c>
      <c r="H21" s="34">
        <v>3880</v>
      </c>
      <c r="I21" s="35">
        <f>G21*0.5</f>
        <v>3880</v>
      </c>
      <c r="J21" s="61">
        <v>0</v>
      </c>
      <c r="K21" s="166">
        <v>15520</v>
      </c>
      <c r="L21" s="155"/>
    </row>
    <row r="22" spans="1:12" ht="13.5" thickBot="1">
      <c r="A22" s="141"/>
      <c r="B22" s="55" t="s">
        <v>42</v>
      </c>
      <c r="C22" s="55"/>
      <c r="D22" s="56"/>
      <c r="E22" s="57"/>
      <c r="F22" s="57"/>
      <c r="G22" s="58">
        <f>SUM(G17:G21)</f>
        <v>22920</v>
      </c>
      <c r="H22" s="59">
        <f>SUM(H17:H21)</f>
        <v>11460</v>
      </c>
      <c r="I22" s="60">
        <f>SUM(I17:I21)</f>
        <v>11460</v>
      </c>
      <c r="J22" s="61">
        <f>SUM(J17:J21)</f>
        <v>1086</v>
      </c>
      <c r="K22" s="161">
        <f>SUM(K17:K21)</f>
        <v>46926</v>
      </c>
      <c r="L22" s="155"/>
    </row>
    <row r="23" spans="1:14" ht="12.75">
      <c r="A23" s="136">
        <v>1</v>
      </c>
      <c r="B23" s="176" t="s">
        <v>43</v>
      </c>
      <c r="C23" s="21"/>
      <c r="D23" s="22">
        <v>19474307</v>
      </c>
      <c r="E23" s="23" t="s">
        <v>44</v>
      </c>
      <c r="F23" s="23" t="s">
        <v>45</v>
      </c>
      <c r="G23" s="62">
        <v>4640</v>
      </c>
      <c r="H23" s="63">
        <v>2320</v>
      </c>
      <c r="I23" s="26">
        <f>G23*0.5</f>
        <v>2320</v>
      </c>
      <c r="J23" s="26">
        <f>IF(OR(C22="X",C22="x"),G22*0.15,0)</f>
        <v>0</v>
      </c>
      <c r="K23" s="164">
        <f>SUM(G23:J23)</f>
        <v>9280</v>
      </c>
      <c r="L23" s="155"/>
      <c r="N23" s="155"/>
    </row>
    <row r="24" spans="1:12" ht="12.75">
      <c r="A24" s="137">
        <v>2</v>
      </c>
      <c r="B24" s="176"/>
      <c r="C24" s="27" t="s">
        <v>17</v>
      </c>
      <c r="D24" s="28">
        <v>20824660</v>
      </c>
      <c r="E24" s="29" t="s">
        <v>46</v>
      </c>
      <c r="F24" s="29" t="s">
        <v>47</v>
      </c>
      <c r="G24" s="24">
        <v>4360</v>
      </c>
      <c r="H24" s="25">
        <v>2180</v>
      </c>
      <c r="I24" s="30">
        <f>G24*0.5</f>
        <v>2180</v>
      </c>
      <c r="J24" s="26">
        <v>654</v>
      </c>
      <c r="K24" s="165">
        <f>SUM(G24:J24)</f>
        <v>9374</v>
      </c>
      <c r="L24" s="155"/>
    </row>
    <row r="25" spans="1:12" ht="12.75">
      <c r="A25" s="137">
        <v>3</v>
      </c>
      <c r="B25" s="176"/>
      <c r="C25" s="27"/>
      <c r="D25" s="28">
        <v>20291028</v>
      </c>
      <c r="E25" s="29" t="s">
        <v>48</v>
      </c>
      <c r="F25" s="29" t="s">
        <v>49</v>
      </c>
      <c r="G25" s="24">
        <v>3960</v>
      </c>
      <c r="H25" s="25">
        <v>1980</v>
      </c>
      <c r="I25" s="30">
        <f>G25*0.5</f>
        <v>1980</v>
      </c>
      <c r="J25" s="26"/>
      <c r="K25" s="165">
        <f>SUM(G25:J25)</f>
        <v>7920</v>
      </c>
      <c r="L25" s="155"/>
    </row>
    <row r="26" spans="1:12" ht="12.75">
      <c r="A26" s="137">
        <v>4</v>
      </c>
      <c r="B26" s="176"/>
      <c r="C26" s="27"/>
      <c r="D26" s="28">
        <v>35791358</v>
      </c>
      <c r="E26" s="29" t="s">
        <v>50</v>
      </c>
      <c r="F26" s="29" t="s">
        <v>51</v>
      </c>
      <c r="G26" s="24">
        <v>5600</v>
      </c>
      <c r="H26" s="25">
        <v>2800</v>
      </c>
      <c r="I26" s="30">
        <f>G26*0.5</f>
        <v>2800</v>
      </c>
      <c r="J26" s="26">
        <v>0</v>
      </c>
      <c r="K26" s="165">
        <f>SUM(G26:J26)</f>
        <v>11200</v>
      </c>
      <c r="L26" s="155"/>
    </row>
    <row r="27" spans="1:12" ht="12.75">
      <c r="A27" s="138">
        <v>5</v>
      </c>
      <c r="B27" s="176"/>
      <c r="C27" s="31"/>
      <c r="D27" s="32">
        <v>19967968</v>
      </c>
      <c r="E27" s="52" t="s">
        <v>52</v>
      </c>
      <c r="F27" s="52" t="s">
        <v>53</v>
      </c>
      <c r="G27" s="33">
        <v>4360</v>
      </c>
      <c r="H27" s="34">
        <v>2180</v>
      </c>
      <c r="I27" s="35">
        <f>G27*0.5</f>
        <v>2180</v>
      </c>
      <c r="J27" s="26">
        <f>IF(OR(C26="X",C26="x"),G26*0.15,0)</f>
        <v>0</v>
      </c>
      <c r="K27" s="166">
        <f>SUM(G27:J27)</f>
        <v>8720</v>
      </c>
      <c r="L27" s="155"/>
    </row>
    <row r="28" spans="1:12" ht="12.75">
      <c r="A28" s="141"/>
      <c r="B28" s="55" t="s">
        <v>54</v>
      </c>
      <c r="C28" s="55"/>
      <c r="D28" s="56"/>
      <c r="E28" s="57"/>
      <c r="F28" s="57"/>
      <c r="G28" s="66">
        <f>SUM(G23:G27)</f>
        <v>22920</v>
      </c>
      <c r="H28" s="67">
        <f>SUM(H23:H27)</f>
        <v>11460</v>
      </c>
      <c r="I28" s="61">
        <f>SUM(I23:I27)</f>
        <v>11460</v>
      </c>
      <c r="J28" s="61">
        <f>SUM(J23:J27)</f>
        <v>654</v>
      </c>
      <c r="K28" s="161">
        <f>SUM(K23:K27)</f>
        <v>46494</v>
      </c>
      <c r="L28" s="155"/>
    </row>
    <row r="29" spans="1:12" ht="12.75">
      <c r="A29" s="136">
        <v>1</v>
      </c>
      <c r="B29" s="176" t="s">
        <v>55</v>
      </c>
      <c r="C29" s="21"/>
      <c r="D29" s="22">
        <v>37067190</v>
      </c>
      <c r="E29" s="23" t="s">
        <v>56</v>
      </c>
      <c r="F29" s="23" t="s">
        <v>57</v>
      </c>
      <c r="G29" s="62">
        <v>4640</v>
      </c>
      <c r="H29" s="63">
        <v>2320</v>
      </c>
      <c r="I29" s="26">
        <f>G29*0.5</f>
        <v>2320</v>
      </c>
      <c r="J29" s="26">
        <f>IF(OR(C28="X",C28="x"),G28*0.15,0)</f>
        <v>0</v>
      </c>
      <c r="K29" s="164">
        <f>SUM(G29:J29)</f>
        <v>9280</v>
      </c>
      <c r="L29" s="155"/>
    </row>
    <row r="30" spans="1:12" ht="12.75">
      <c r="A30" s="137">
        <v>2</v>
      </c>
      <c r="B30" s="176"/>
      <c r="C30" s="27"/>
      <c r="D30" s="28">
        <v>37169280</v>
      </c>
      <c r="E30" s="29" t="s">
        <v>58</v>
      </c>
      <c r="F30" s="29" t="s">
        <v>59</v>
      </c>
      <c r="G30" s="24">
        <v>4640</v>
      </c>
      <c r="H30" s="25">
        <v>2320</v>
      </c>
      <c r="I30" s="30">
        <f>G30*0.5</f>
        <v>2320</v>
      </c>
      <c r="J30" s="76">
        <f>IF(OR(C29="X",C29="x"),G29*0.15,0)</f>
        <v>0</v>
      </c>
      <c r="K30" s="165">
        <f>SUM(G30:J30)</f>
        <v>9280</v>
      </c>
      <c r="L30" s="155"/>
    </row>
    <row r="31" spans="1:12" ht="12.75">
      <c r="A31" s="138">
        <v>3</v>
      </c>
      <c r="B31" s="176"/>
      <c r="C31" s="31"/>
      <c r="D31" s="32">
        <v>19704082</v>
      </c>
      <c r="E31" s="52" t="s">
        <v>60</v>
      </c>
      <c r="F31" s="52" t="s">
        <v>61</v>
      </c>
      <c r="G31" s="33">
        <v>4640</v>
      </c>
      <c r="H31" s="34">
        <v>2320</v>
      </c>
      <c r="I31" s="149">
        <f>G31*0.5</f>
        <v>2320</v>
      </c>
      <c r="J31" s="151">
        <f>IF(OR(C30="X",C30="x"),G30*0.15,0)</f>
        <v>0</v>
      </c>
      <c r="K31" s="162">
        <v>9280</v>
      </c>
      <c r="L31" s="155"/>
    </row>
    <row r="32" spans="1:12" ht="12.75">
      <c r="A32" s="138">
        <v>4</v>
      </c>
      <c r="B32" s="176"/>
      <c r="C32" s="31" t="s">
        <v>17</v>
      </c>
      <c r="D32" s="32">
        <v>35702423</v>
      </c>
      <c r="E32" s="52" t="s">
        <v>62</v>
      </c>
      <c r="F32" s="52" t="s">
        <v>63</v>
      </c>
      <c r="G32" s="33">
        <v>4640</v>
      </c>
      <c r="H32" s="34">
        <v>2320</v>
      </c>
      <c r="I32" s="150">
        <f>G32*0.5</f>
        <v>2320</v>
      </c>
      <c r="J32" s="151">
        <f>IF(OR(C32="X",C32="x"),G32*0.15,0)</f>
        <v>696</v>
      </c>
      <c r="K32" s="168">
        <f>SUM(G32:J32)</f>
        <v>9976</v>
      </c>
      <c r="L32" s="155"/>
    </row>
    <row r="33" spans="1:12" ht="13.5" thickBot="1">
      <c r="A33" s="142">
        <v>5</v>
      </c>
      <c r="B33" s="68"/>
      <c r="C33" s="20"/>
      <c r="D33" s="69">
        <v>19704414</v>
      </c>
      <c r="E33" s="70" t="s">
        <v>64</v>
      </c>
      <c r="F33" s="70" t="s">
        <v>65</v>
      </c>
      <c r="G33" s="71">
        <v>4360</v>
      </c>
      <c r="H33" s="34">
        <v>2180</v>
      </c>
      <c r="I33" s="150">
        <f>G33*0.5</f>
        <v>2180</v>
      </c>
      <c r="J33" s="152"/>
      <c r="K33" s="168">
        <f>SUM(G33:J33)</f>
        <v>8720</v>
      </c>
      <c r="L33" s="155"/>
    </row>
    <row r="34" spans="1:12" ht="18.75" customHeight="1" thickBot="1">
      <c r="A34" s="141"/>
      <c r="B34" s="55" t="s">
        <v>66</v>
      </c>
      <c r="C34" s="55"/>
      <c r="D34" s="56"/>
      <c r="E34" s="57"/>
      <c r="F34" s="57"/>
      <c r="G34" s="58">
        <f>SUM(G29:G33)</f>
        <v>22920</v>
      </c>
      <c r="H34" s="59">
        <f>SUM(H29:H33)</f>
        <v>11460</v>
      </c>
      <c r="I34" s="60">
        <f>SUM(I29:I33)</f>
        <v>11460</v>
      </c>
      <c r="J34" s="26">
        <v>798</v>
      </c>
      <c r="K34" s="161">
        <f>SUM(K29:K33)</f>
        <v>46536</v>
      </c>
      <c r="L34" s="155"/>
    </row>
    <row r="35" spans="1:12" ht="12.75">
      <c r="A35" s="136">
        <v>1</v>
      </c>
      <c r="B35" s="176" t="s">
        <v>67</v>
      </c>
      <c r="C35" s="20"/>
      <c r="D35" s="28">
        <v>35650642</v>
      </c>
      <c r="E35" s="29" t="s">
        <v>69</v>
      </c>
      <c r="F35" s="23" t="s">
        <v>68</v>
      </c>
      <c r="G35" s="72">
        <v>4640</v>
      </c>
      <c r="H35" s="73">
        <v>2320</v>
      </c>
      <c r="I35" s="26">
        <f>G35*0.5</f>
        <v>2320</v>
      </c>
      <c r="J35" s="26">
        <f>IF(OR(C34="X",C34="x"),G34*0.15,0)</f>
        <v>0</v>
      </c>
      <c r="K35" s="169">
        <f>SUM(G35:J35)</f>
        <v>9280</v>
      </c>
      <c r="L35" s="155"/>
    </row>
    <row r="36" spans="1:12" ht="12.75">
      <c r="A36" s="137">
        <v>2</v>
      </c>
      <c r="B36" s="176"/>
      <c r="C36" s="20" t="s">
        <v>157</v>
      </c>
      <c r="D36" s="28">
        <v>20346654</v>
      </c>
      <c r="E36" s="153" t="s">
        <v>156</v>
      </c>
      <c r="F36" s="29" t="s">
        <v>68</v>
      </c>
      <c r="G36" s="50">
        <v>4640</v>
      </c>
      <c r="H36" s="51">
        <v>2320</v>
      </c>
      <c r="I36" s="26">
        <f>G36*0.5</f>
        <v>2320</v>
      </c>
      <c r="J36" s="26">
        <v>696</v>
      </c>
      <c r="K36" s="166">
        <f>SUM(G36:J36)</f>
        <v>9976</v>
      </c>
      <c r="L36" s="155"/>
    </row>
    <row r="37" spans="1:12" ht="12.75">
      <c r="A37" s="137">
        <v>3</v>
      </c>
      <c r="B37" s="176"/>
      <c r="C37" s="20"/>
      <c r="D37" s="28">
        <v>20346433</v>
      </c>
      <c r="E37" s="29" t="s">
        <v>70</v>
      </c>
      <c r="F37" s="29" t="s">
        <v>71</v>
      </c>
      <c r="G37" s="50">
        <v>4360</v>
      </c>
      <c r="H37" s="51">
        <v>2180</v>
      </c>
      <c r="I37" s="26">
        <f>G37*0.5</f>
        <v>2180</v>
      </c>
      <c r="J37" s="26">
        <v>0</v>
      </c>
      <c r="K37" s="166">
        <f>SUM(G37:J37)</f>
        <v>8720</v>
      </c>
      <c r="L37" s="155"/>
    </row>
    <row r="38" spans="1:12" ht="12.75">
      <c r="A38" s="137">
        <v>4</v>
      </c>
      <c r="B38" s="176"/>
      <c r="C38" s="20"/>
      <c r="D38" s="28">
        <v>34751665</v>
      </c>
      <c r="E38" s="29" t="s">
        <v>72</v>
      </c>
      <c r="F38" s="29" t="s">
        <v>73</v>
      </c>
      <c r="G38" s="50">
        <v>4640</v>
      </c>
      <c r="H38" s="51">
        <v>2320</v>
      </c>
      <c r="I38" s="26">
        <f>G38*0.5</f>
        <v>2320</v>
      </c>
      <c r="J38" s="26">
        <f>IF(OR(C37="X",C37="x"),G37*0.15,0)</f>
        <v>0</v>
      </c>
      <c r="K38" s="166">
        <f>SUM(G38:J38)</f>
        <v>9280</v>
      </c>
      <c r="L38" s="155"/>
    </row>
    <row r="39" spans="1:12" ht="12.75">
      <c r="A39" s="138">
        <v>5</v>
      </c>
      <c r="B39" s="176"/>
      <c r="C39" s="20"/>
      <c r="D39" s="28">
        <v>20322426</v>
      </c>
      <c r="E39" s="29" t="s">
        <v>74</v>
      </c>
      <c r="F39" s="46" t="s">
        <v>75</v>
      </c>
      <c r="G39" s="74">
        <v>4640</v>
      </c>
      <c r="H39" s="75">
        <v>2320</v>
      </c>
      <c r="I39" s="76">
        <f>G39*0.5</f>
        <v>2320</v>
      </c>
      <c r="J39" s="76">
        <f>IF(OR(C38="X",C38="x"),G38*0.15,0)</f>
        <v>0</v>
      </c>
      <c r="K39" s="166">
        <f>SUM(G39:J39)</f>
        <v>9280</v>
      </c>
      <c r="L39" s="155"/>
    </row>
    <row r="40" spans="1:12" ht="12.75">
      <c r="A40" s="139"/>
      <c r="B40" s="43" t="s">
        <v>76</v>
      </c>
      <c r="C40" s="43"/>
      <c r="D40" s="37"/>
      <c r="E40" s="38"/>
      <c r="F40" s="38"/>
      <c r="G40" s="39">
        <f>SUM(G35:G39)</f>
        <v>22920</v>
      </c>
      <c r="H40" s="40">
        <f>SUM(H35:H39)</f>
        <v>11460</v>
      </c>
      <c r="I40" s="41">
        <f>SUM(I35:I39)</f>
        <v>11460</v>
      </c>
      <c r="J40" s="77">
        <f>SUM(J35:J39)</f>
        <v>696</v>
      </c>
      <c r="K40" s="167">
        <f>SUM(K35:K39)</f>
        <v>46536</v>
      </c>
      <c r="L40" s="155"/>
    </row>
    <row r="41" spans="1:12" ht="12.75">
      <c r="A41" s="142">
        <v>1</v>
      </c>
      <c r="B41" s="65" t="s">
        <v>77</v>
      </c>
      <c r="C41" s="65"/>
      <c r="D41" s="78">
        <v>20291699</v>
      </c>
      <c r="E41" s="52" t="s">
        <v>78</v>
      </c>
      <c r="F41" s="52" t="s">
        <v>79</v>
      </c>
      <c r="G41" s="74">
        <v>5600</v>
      </c>
      <c r="H41" s="75">
        <v>2800</v>
      </c>
      <c r="I41" s="35">
        <f aca="true" t="shared" si="0" ref="I41:I46">G41*0.5</f>
        <v>2800</v>
      </c>
      <c r="J41" s="35">
        <f aca="true" t="shared" si="1" ref="J41:J46">IF(OR(C41="X",C41="x"),G41*0.15,0)</f>
        <v>0</v>
      </c>
      <c r="K41" s="164">
        <f aca="true" t="shared" si="2" ref="K41:K46">SUM(G41:J41)</f>
        <v>11200</v>
      </c>
      <c r="L41" s="155"/>
    </row>
    <row r="42" spans="1:12" ht="12.75">
      <c r="A42" s="137">
        <v>2</v>
      </c>
      <c r="B42" s="69"/>
      <c r="C42" s="64"/>
      <c r="D42" s="28">
        <v>20694853</v>
      </c>
      <c r="E42" s="29" t="s">
        <v>80</v>
      </c>
      <c r="F42" s="29" t="s">
        <v>81</v>
      </c>
      <c r="G42" s="24">
        <v>5040</v>
      </c>
      <c r="H42" s="25">
        <v>2520</v>
      </c>
      <c r="I42" s="30">
        <f t="shared" si="0"/>
        <v>2520</v>
      </c>
      <c r="J42" s="35">
        <f t="shared" si="1"/>
        <v>0</v>
      </c>
      <c r="K42" s="165">
        <f t="shared" si="2"/>
        <v>10080</v>
      </c>
      <c r="L42" s="155"/>
    </row>
    <row r="43" spans="1:12" ht="12.75">
      <c r="A43" s="137">
        <v>3</v>
      </c>
      <c r="B43" s="69"/>
      <c r="C43" s="64" t="s">
        <v>17</v>
      </c>
      <c r="D43" s="28">
        <v>24759971</v>
      </c>
      <c r="E43" s="29" t="s">
        <v>82</v>
      </c>
      <c r="F43" s="29" t="s">
        <v>83</v>
      </c>
      <c r="G43" s="24">
        <v>4360</v>
      </c>
      <c r="H43" s="25">
        <v>2180</v>
      </c>
      <c r="I43" s="30">
        <f t="shared" si="0"/>
        <v>2180</v>
      </c>
      <c r="J43" s="35">
        <f t="shared" si="1"/>
        <v>654</v>
      </c>
      <c r="K43" s="165">
        <f t="shared" si="2"/>
        <v>9374</v>
      </c>
      <c r="L43" s="155"/>
    </row>
    <row r="44" spans="1:12" ht="12.75">
      <c r="A44" s="137">
        <v>4</v>
      </c>
      <c r="B44" s="22"/>
      <c r="C44" s="64"/>
      <c r="D44" s="28">
        <v>20346603</v>
      </c>
      <c r="E44" s="29" t="s">
        <v>84</v>
      </c>
      <c r="F44" s="29" t="s">
        <v>85</v>
      </c>
      <c r="G44" s="24">
        <v>4080</v>
      </c>
      <c r="H44" s="25">
        <v>2040</v>
      </c>
      <c r="I44" s="30">
        <f t="shared" si="0"/>
        <v>2040</v>
      </c>
      <c r="J44" s="35">
        <f t="shared" si="1"/>
        <v>0</v>
      </c>
      <c r="K44" s="165">
        <f t="shared" si="2"/>
        <v>8160</v>
      </c>
      <c r="L44" s="155"/>
    </row>
    <row r="45" spans="1:12" ht="12.75">
      <c r="A45" s="137">
        <v>5</v>
      </c>
      <c r="B45" s="22"/>
      <c r="C45" s="64"/>
      <c r="D45" s="28">
        <v>38157500</v>
      </c>
      <c r="E45" s="29" t="s">
        <v>86</v>
      </c>
      <c r="F45" s="29" t="s">
        <v>87</v>
      </c>
      <c r="G45" s="24">
        <v>3840</v>
      </c>
      <c r="H45" s="25">
        <v>1920</v>
      </c>
      <c r="I45" s="30">
        <f t="shared" si="0"/>
        <v>1920</v>
      </c>
      <c r="J45" s="35">
        <f t="shared" si="1"/>
        <v>0</v>
      </c>
      <c r="K45" s="165">
        <f t="shared" si="2"/>
        <v>7680</v>
      </c>
      <c r="L45" s="155"/>
    </row>
    <row r="46" spans="1:12" ht="12.75">
      <c r="A46" s="137"/>
      <c r="B46" s="29"/>
      <c r="C46" s="64"/>
      <c r="D46" s="28"/>
      <c r="E46" s="29"/>
      <c r="F46" s="29"/>
      <c r="G46" s="24">
        <v>0</v>
      </c>
      <c r="H46" s="25">
        <v>0</v>
      </c>
      <c r="I46" s="30">
        <f t="shared" si="0"/>
        <v>0</v>
      </c>
      <c r="J46" s="35">
        <f t="shared" si="1"/>
        <v>0</v>
      </c>
      <c r="K46" s="165">
        <f t="shared" si="2"/>
        <v>0</v>
      </c>
      <c r="L46" s="155"/>
    </row>
    <row r="47" spans="1:12" s="84" customFormat="1" ht="12.75">
      <c r="A47" s="143"/>
      <c r="B47" s="27" t="s">
        <v>88</v>
      </c>
      <c r="C47" s="27"/>
      <c r="D47" s="64"/>
      <c r="E47" s="79"/>
      <c r="F47" s="79"/>
      <c r="G47" s="80">
        <f>SUM(G41:G46)</f>
        <v>22920</v>
      </c>
      <c r="H47" s="81">
        <f>SUM(H41:H46)</f>
        <v>11460</v>
      </c>
      <c r="I47" s="82">
        <f>SUM(I41:I46)</f>
        <v>11460</v>
      </c>
      <c r="J47" s="83">
        <f>SUM(J41:J46)</f>
        <v>654</v>
      </c>
      <c r="K47" s="170">
        <f>SUM(K41:K46)</f>
        <v>46494</v>
      </c>
      <c r="L47" s="157"/>
    </row>
    <row r="48" spans="1:11" ht="12.75">
      <c r="A48" s="137">
        <v>1</v>
      </c>
      <c r="B48" s="177" t="s">
        <v>89</v>
      </c>
      <c r="C48" s="27" t="s">
        <v>17</v>
      </c>
      <c r="D48" s="28">
        <v>19967879</v>
      </c>
      <c r="E48" s="29" t="s">
        <v>90</v>
      </c>
      <c r="F48" s="153" t="s">
        <v>159</v>
      </c>
      <c r="G48" s="50">
        <v>5120</v>
      </c>
      <c r="H48" s="51">
        <v>2560</v>
      </c>
      <c r="I48" s="30">
        <f>G48*0.5</f>
        <v>2560</v>
      </c>
      <c r="J48" s="30">
        <v>768</v>
      </c>
      <c r="K48" s="165">
        <f>SUM(G48:J48)</f>
        <v>11008</v>
      </c>
    </row>
    <row r="49" spans="1:19" ht="12.75">
      <c r="A49" s="137">
        <v>2</v>
      </c>
      <c r="B49" s="177"/>
      <c r="C49" s="27"/>
      <c r="D49" s="28">
        <v>19968025</v>
      </c>
      <c r="E49" s="29" t="s">
        <v>91</v>
      </c>
      <c r="F49" s="29" t="s">
        <v>92</v>
      </c>
      <c r="G49" s="50">
        <v>4640</v>
      </c>
      <c r="H49" s="51">
        <v>2320</v>
      </c>
      <c r="I49" s="30">
        <f>G49*0.5</f>
        <v>2320</v>
      </c>
      <c r="J49" s="30"/>
      <c r="K49" s="165">
        <f>SUM(G49:J49)</f>
        <v>9280</v>
      </c>
      <c r="S49" s="12"/>
    </row>
    <row r="50" spans="1:11" ht="12.75">
      <c r="A50" s="137">
        <v>3</v>
      </c>
      <c r="B50" s="177"/>
      <c r="C50" s="27"/>
      <c r="D50" s="28">
        <v>30740337</v>
      </c>
      <c r="E50" s="29" t="s">
        <v>93</v>
      </c>
      <c r="F50" s="29" t="s">
        <v>94</v>
      </c>
      <c r="G50" s="50">
        <v>4160</v>
      </c>
      <c r="H50" s="51">
        <v>2080</v>
      </c>
      <c r="I50" s="30">
        <f>G50*0.5</f>
        <v>2080</v>
      </c>
      <c r="J50" s="30">
        <f>IF(OR(C49="X",C49="x"),G49*0.15,0)</f>
        <v>0</v>
      </c>
      <c r="K50" s="165">
        <f>SUM(G50:J50)</f>
        <v>8320</v>
      </c>
    </row>
    <row r="51" spans="1:11" ht="12.75">
      <c r="A51" s="137">
        <v>4</v>
      </c>
      <c r="B51" s="177"/>
      <c r="C51" s="27"/>
      <c r="D51" s="28">
        <v>20321951</v>
      </c>
      <c r="E51" s="29" t="s">
        <v>95</v>
      </c>
      <c r="F51" s="29" t="s">
        <v>96</v>
      </c>
      <c r="G51" s="50">
        <v>4640</v>
      </c>
      <c r="H51" s="51">
        <v>2320</v>
      </c>
      <c r="I51" s="30">
        <f>G51*0.5</f>
        <v>2320</v>
      </c>
      <c r="J51" s="30">
        <f>IF(OR(C50="X",C50="x"),G50*0.15,0)</f>
        <v>0</v>
      </c>
      <c r="K51" s="165">
        <f>SUM(G51:J51)</f>
        <v>9280</v>
      </c>
    </row>
    <row r="52" spans="1:11" ht="12.75">
      <c r="A52" s="137">
        <v>5</v>
      </c>
      <c r="B52" s="177"/>
      <c r="C52" s="27"/>
      <c r="D52" s="28">
        <v>17854946</v>
      </c>
      <c r="E52" s="29" t="s">
        <v>97</v>
      </c>
      <c r="F52" s="29" t="s">
        <v>98</v>
      </c>
      <c r="G52" s="50">
        <v>4360</v>
      </c>
      <c r="H52" s="51">
        <v>2180</v>
      </c>
      <c r="I52" s="30">
        <f>G52*0.5</f>
        <v>2180</v>
      </c>
      <c r="J52" s="30">
        <f>IF(OR(C51="X",C51="x"),G51*0.15,0)</f>
        <v>0</v>
      </c>
      <c r="K52" s="165">
        <f>SUM(G52:J52)</f>
        <v>8720</v>
      </c>
    </row>
    <row r="53" spans="1:12" s="84" customFormat="1" ht="12.75">
      <c r="A53" s="143"/>
      <c r="B53" s="85" t="s">
        <v>99</v>
      </c>
      <c r="C53" s="27"/>
      <c r="D53" s="64"/>
      <c r="E53" s="79"/>
      <c r="F53" s="79"/>
      <c r="G53" s="80">
        <f>SUM(G48:G52)</f>
        <v>22920</v>
      </c>
      <c r="H53" s="80">
        <f>SUM(H48:H52)</f>
        <v>11460</v>
      </c>
      <c r="I53" s="80">
        <f>SUM(I48:I52)</f>
        <v>11460</v>
      </c>
      <c r="J53" s="83">
        <f>SUM(J48:J52)</f>
        <v>768</v>
      </c>
      <c r="K53" s="171">
        <f>SUM(K48:K52)</f>
        <v>46608</v>
      </c>
      <c r="L53" s="157"/>
    </row>
    <row r="54" spans="1:11" ht="12.75">
      <c r="A54" s="137">
        <v>1</v>
      </c>
      <c r="B54" s="177" t="s">
        <v>100</v>
      </c>
      <c r="C54" s="27" t="s">
        <v>17</v>
      </c>
      <c r="D54" s="86">
        <v>37001943</v>
      </c>
      <c r="E54" s="29" t="s">
        <v>101</v>
      </c>
      <c r="F54" s="29" t="s">
        <v>102</v>
      </c>
      <c r="G54" s="50">
        <v>14800</v>
      </c>
      <c r="H54" s="51">
        <v>7400</v>
      </c>
      <c r="I54" s="30">
        <f>G54*0.5</f>
        <v>7400</v>
      </c>
      <c r="J54" s="30">
        <v>972</v>
      </c>
      <c r="K54" s="165">
        <f>SUM(G54:J54)</f>
        <v>30572</v>
      </c>
    </row>
    <row r="55" spans="1:11" ht="12.75">
      <c r="A55" s="137"/>
      <c r="B55" s="177"/>
      <c r="C55" s="27"/>
      <c r="D55" s="86"/>
      <c r="E55" s="153" t="s">
        <v>166</v>
      </c>
      <c r="F55" s="29" t="s">
        <v>103</v>
      </c>
      <c r="G55" s="50"/>
      <c r="H55" s="51"/>
      <c r="I55" s="30"/>
      <c r="J55" s="30"/>
      <c r="K55" s="165"/>
    </row>
    <row r="56" spans="1:11" ht="12.75">
      <c r="A56" s="137">
        <v>2</v>
      </c>
      <c r="B56" s="177"/>
      <c r="C56" s="27"/>
      <c r="D56" s="87">
        <v>19574390</v>
      </c>
      <c r="E56" s="29" t="s">
        <v>104</v>
      </c>
      <c r="F56" s="29" t="s">
        <v>105</v>
      </c>
      <c r="G56" s="50">
        <v>480</v>
      </c>
      <c r="H56" s="51">
        <v>240</v>
      </c>
      <c r="I56" s="30">
        <f>G56*0.5</f>
        <v>240</v>
      </c>
      <c r="J56" s="30">
        <f>IF(OR(C55="X",C55="x"),G55*0.15,0)</f>
        <v>0</v>
      </c>
      <c r="K56" s="165">
        <f>SUM(G56:J56)</f>
        <v>960</v>
      </c>
    </row>
    <row r="57" spans="1:11" ht="12.75">
      <c r="A57" s="137">
        <v>3</v>
      </c>
      <c r="B57" s="177"/>
      <c r="C57" s="27"/>
      <c r="D57" s="86">
        <v>19574411</v>
      </c>
      <c r="E57" s="29" t="s">
        <v>106</v>
      </c>
      <c r="F57" s="29" t="s">
        <v>105</v>
      </c>
      <c r="G57" s="50">
        <v>7640</v>
      </c>
      <c r="H57" s="51">
        <v>3820</v>
      </c>
      <c r="I57" s="30">
        <f>G57*0.5</f>
        <v>3820</v>
      </c>
      <c r="J57" s="30">
        <f>IF(OR(C56="X",C56="x"),G56*0.15,0)</f>
        <v>0</v>
      </c>
      <c r="K57" s="165">
        <f>SUM(G57:J57)</f>
        <v>15280</v>
      </c>
    </row>
    <row r="58" spans="1:11" ht="12.75">
      <c r="A58" s="137">
        <v>4</v>
      </c>
      <c r="B58" s="177"/>
      <c r="C58" s="27"/>
      <c r="D58" s="86">
        <v>21267320</v>
      </c>
      <c r="E58" s="29" t="s">
        <v>107</v>
      </c>
      <c r="F58" s="29" t="s">
        <v>108</v>
      </c>
      <c r="G58" s="50">
        <v>0</v>
      </c>
      <c r="H58" s="51">
        <v>0</v>
      </c>
      <c r="I58" s="30">
        <f>G58*0.5</f>
        <v>0</v>
      </c>
      <c r="J58" s="30">
        <f>IF(OR(C57="X",C57="x"),G57*0.15,0)</f>
        <v>0</v>
      </c>
      <c r="K58" s="165">
        <f>SUM(G58:J58)</f>
        <v>0</v>
      </c>
    </row>
    <row r="59" spans="1:12" s="84" customFormat="1" ht="12.75">
      <c r="A59" s="143"/>
      <c r="B59" s="85" t="s">
        <v>109</v>
      </c>
      <c r="C59" s="27"/>
      <c r="D59" s="64"/>
      <c r="E59" s="79"/>
      <c r="F59" s="79"/>
      <c r="G59" s="80">
        <f>SUM(G54:G58)</f>
        <v>22920</v>
      </c>
      <c r="H59" s="80">
        <f>SUM(H54:H58)</f>
        <v>11460</v>
      </c>
      <c r="I59" s="80">
        <f>SUM(I54:I58)</f>
        <v>11460</v>
      </c>
      <c r="J59" s="83">
        <f>SUM(J54:J58)</f>
        <v>972</v>
      </c>
      <c r="K59" s="171">
        <f>SUM(K54:K58)</f>
        <v>46812</v>
      </c>
      <c r="L59" s="157"/>
    </row>
    <row r="60" spans="1:11" ht="12.75">
      <c r="A60" s="136">
        <v>1</v>
      </c>
      <c r="B60" s="176" t="s">
        <v>110</v>
      </c>
      <c r="C60" s="88" t="s">
        <v>17</v>
      </c>
      <c r="D60" s="89">
        <v>17084065</v>
      </c>
      <c r="E60" s="154" t="s">
        <v>158</v>
      </c>
      <c r="F60" s="23" t="s">
        <v>111</v>
      </c>
      <c r="G60" s="72">
        <v>15400</v>
      </c>
      <c r="H60" s="73">
        <v>7700</v>
      </c>
      <c r="I60" s="26">
        <f>G60*0.5</f>
        <v>7700</v>
      </c>
      <c r="J60" s="26">
        <v>858</v>
      </c>
      <c r="K60" s="164">
        <f>SUM(G60:J60)</f>
        <v>31658</v>
      </c>
    </row>
    <row r="61" spans="1:11" ht="12.75">
      <c r="A61" s="136">
        <v>3</v>
      </c>
      <c r="B61" s="176"/>
      <c r="C61" s="64"/>
      <c r="D61" s="90">
        <v>20346506</v>
      </c>
      <c r="E61" s="29" t="s">
        <v>112</v>
      </c>
      <c r="F61" s="153" t="s">
        <v>165</v>
      </c>
      <c r="G61" s="50">
        <v>5200</v>
      </c>
      <c r="H61" s="51">
        <v>2600</v>
      </c>
      <c r="I61" s="30">
        <f>G61*0.5</f>
        <v>2600</v>
      </c>
      <c r="J61" s="30">
        <f>IF(OR(C61="X",C61="x"),G61*0.15,0)</f>
        <v>0</v>
      </c>
      <c r="K61" s="164">
        <f>SUM(G61:J61)</f>
        <v>10400</v>
      </c>
    </row>
    <row r="62" spans="1:11" ht="13.5" thickBot="1">
      <c r="A62" s="136">
        <v>4</v>
      </c>
      <c r="B62" s="176"/>
      <c r="C62" s="64"/>
      <c r="D62" s="90">
        <v>19967968</v>
      </c>
      <c r="E62" s="29" t="s">
        <v>52</v>
      </c>
      <c r="F62" s="23" t="s">
        <v>113</v>
      </c>
      <c r="G62" s="50">
        <v>2320</v>
      </c>
      <c r="H62" s="51">
        <v>1160</v>
      </c>
      <c r="I62" s="30">
        <f>G62*0.5</f>
        <v>1160</v>
      </c>
      <c r="J62" s="30">
        <f>IF(OR(C62="X",C62="x"),G62*0.15,0)</f>
        <v>0</v>
      </c>
      <c r="K62" s="164">
        <f>SUM(G62:J62)</f>
        <v>4640</v>
      </c>
    </row>
    <row r="63" spans="1:11" ht="13.5" thickBot="1">
      <c r="A63" s="141"/>
      <c r="B63" s="91" t="s">
        <v>114</v>
      </c>
      <c r="C63" s="92"/>
      <c r="D63" s="93"/>
      <c r="E63" s="57"/>
      <c r="F63" s="57"/>
      <c r="G63" s="58">
        <f>SUM(G60:G62)</f>
        <v>22920</v>
      </c>
      <c r="H63" s="58">
        <f>SUM(H60:H62)</f>
        <v>11460</v>
      </c>
      <c r="I63" s="58">
        <f>SUM(I60:I62)</f>
        <v>11460</v>
      </c>
      <c r="J63" s="58">
        <f>SUM(J60:J62)</f>
        <v>858</v>
      </c>
      <c r="K63" s="172">
        <f>SUM(K60:K62)</f>
        <v>46698</v>
      </c>
    </row>
    <row r="64" spans="1:11" ht="12.75">
      <c r="A64" s="136">
        <v>1</v>
      </c>
      <c r="B64" s="176" t="s">
        <v>115</v>
      </c>
      <c r="C64" s="88" t="s">
        <v>17</v>
      </c>
      <c r="D64" s="89">
        <v>32896104</v>
      </c>
      <c r="E64" s="23" t="s">
        <v>116</v>
      </c>
      <c r="F64" s="23" t="s">
        <v>117</v>
      </c>
      <c r="G64" s="72">
        <v>12840</v>
      </c>
      <c r="H64" s="73">
        <v>6420</v>
      </c>
      <c r="I64" s="26">
        <f aca="true" t="shared" si="3" ref="I64:I69">G64*0.5</f>
        <v>6420</v>
      </c>
      <c r="J64" s="26">
        <v>858</v>
      </c>
      <c r="K64" s="164">
        <v>26538</v>
      </c>
    </row>
    <row r="65" spans="1:11" ht="12.75">
      <c r="A65" s="136">
        <v>2</v>
      </c>
      <c r="B65" s="176"/>
      <c r="C65" s="64"/>
      <c r="D65" s="90"/>
      <c r="E65" s="90" t="s">
        <v>118</v>
      </c>
      <c r="F65" s="29" t="s">
        <v>119</v>
      </c>
      <c r="G65" s="72"/>
      <c r="H65" s="73"/>
      <c r="I65" s="26">
        <f t="shared" si="3"/>
        <v>0</v>
      </c>
      <c r="J65" s="26"/>
      <c r="K65" s="164"/>
    </row>
    <row r="66" spans="1:11" ht="12.75">
      <c r="A66" s="136">
        <v>3</v>
      </c>
      <c r="B66" s="176"/>
      <c r="C66" s="64"/>
      <c r="D66" s="90"/>
      <c r="E66" s="29" t="s">
        <v>120</v>
      </c>
      <c r="F66" s="29" t="s">
        <v>121</v>
      </c>
      <c r="G66" s="72"/>
      <c r="H66" s="73"/>
      <c r="I66" s="26">
        <f t="shared" si="3"/>
        <v>0</v>
      </c>
      <c r="J66" s="26"/>
      <c r="K66" s="164"/>
    </row>
    <row r="67" spans="1:11" ht="12.75">
      <c r="A67" s="136">
        <v>4</v>
      </c>
      <c r="B67" s="176"/>
      <c r="C67" s="64"/>
      <c r="D67" s="90">
        <v>30391296</v>
      </c>
      <c r="E67" s="90" t="s">
        <v>122</v>
      </c>
      <c r="F67" s="29" t="s">
        <v>123</v>
      </c>
      <c r="G67" s="72">
        <v>2040</v>
      </c>
      <c r="H67" s="73">
        <v>1020</v>
      </c>
      <c r="I67" s="26">
        <f t="shared" si="3"/>
        <v>1020</v>
      </c>
      <c r="J67" s="26"/>
      <c r="K67" s="164">
        <v>4080</v>
      </c>
    </row>
    <row r="68" spans="1:11" ht="12.75">
      <c r="A68" s="136">
        <v>5</v>
      </c>
      <c r="B68" s="176"/>
      <c r="C68" s="64"/>
      <c r="D68" s="90">
        <v>31727000</v>
      </c>
      <c r="E68" s="29" t="s">
        <v>124</v>
      </c>
      <c r="F68" s="29" t="s">
        <v>125</v>
      </c>
      <c r="G68" s="50">
        <v>5320</v>
      </c>
      <c r="H68" s="51">
        <v>2660</v>
      </c>
      <c r="I68" s="30">
        <f t="shared" si="3"/>
        <v>2660</v>
      </c>
      <c r="J68" s="30">
        <f>IF(OR(C68="X",C68="x"),G68*0.15,0)</f>
        <v>0</v>
      </c>
      <c r="K68" s="164">
        <f>SUM(G68:J68)</f>
        <v>10640</v>
      </c>
    </row>
    <row r="69" spans="1:11" ht="12.75">
      <c r="A69" s="137">
        <v>6</v>
      </c>
      <c r="B69" s="176"/>
      <c r="C69" s="64"/>
      <c r="D69" s="28">
        <v>29968685</v>
      </c>
      <c r="E69" s="29" t="s">
        <v>126</v>
      </c>
      <c r="F69" s="29" t="s">
        <v>127</v>
      </c>
      <c r="G69" s="24">
        <v>2720</v>
      </c>
      <c r="H69" s="25">
        <v>1360</v>
      </c>
      <c r="I69" s="30">
        <f t="shared" si="3"/>
        <v>1360</v>
      </c>
      <c r="J69" s="30">
        <f>IF(OR(C69="X",C69="x"),G69*0.15,0)</f>
        <v>0</v>
      </c>
      <c r="K69" s="165">
        <f>SUM(G69:J69)</f>
        <v>5440</v>
      </c>
    </row>
    <row r="70" spans="1:11" ht="12.75">
      <c r="A70" s="141"/>
      <c r="B70" s="91" t="s">
        <v>128</v>
      </c>
      <c r="C70" s="92"/>
      <c r="D70" s="93"/>
      <c r="E70" s="57"/>
      <c r="F70" s="57"/>
      <c r="G70" s="58">
        <f>SUM(G64:G69)</f>
        <v>22920</v>
      </c>
      <c r="H70" s="58">
        <f>SUM(H64:H69)</f>
        <v>11460</v>
      </c>
      <c r="I70" s="58">
        <f>SUM(I64:I69)</f>
        <v>11460</v>
      </c>
      <c r="J70" s="58">
        <f>SUM(J64:J69)</f>
        <v>858</v>
      </c>
      <c r="K70" s="172">
        <f>SUM(K64:K69)</f>
        <v>46698</v>
      </c>
    </row>
    <row r="71" spans="1:11" ht="15.75" customHeight="1">
      <c r="A71" s="144"/>
      <c r="B71" s="145" t="s">
        <v>129</v>
      </c>
      <c r="C71" s="145"/>
      <c r="D71" s="146"/>
      <c r="E71" s="147"/>
      <c r="F71" s="147"/>
      <c r="G71" s="148">
        <f>G10+G16+G22+G28+G34+G40+G47+G53+G59+G63+G70</f>
        <v>251840</v>
      </c>
      <c r="H71" s="148">
        <f>H10+H16+H22+H28+H34+H40+H47+H53+H59+H63+H70</f>
        <v>125600</v>
      </c>
      <c r="I71" s="148">
        <f>I10+I16+I22+I28+I34+I40+I47+I53+I59+I63+I70</f>
        <v>125920</v>
      </c>
      <c r="J71" s="148">
        <f>J10+J16+J22+J28+J34+J40+J47+J53+J59+J63+J70</f>
        <v>8982</v>
      </c>
      <c r="K71" s="173">
        <f>K10+K16+K22+K28+K34+K40+K47+K53+K59+K63+K70</f>
        <v>512240</v>
      </c>
    </row>
    <row r="72" spans="1:12" ht="12.75">
      <c r="A72" s="9"/>
      <c r="B72" s="94"/>
      <c r="C72" s="11"/>
      <c r="D72" s="9"/>
      <c r="E72" s="12"/>
      <c r="F72" s="12"/>
      <c r="G72" s="13"/>
      <c r="H72" s="14"/>
      <c r="I72" s="15"/>
      <c r="J72" s="95"/>
      <c r="K72" s="174"/>
      <c r="L72" s="159"/>
    </row>
    <row r="73" spans="1:10" ht="12.75">
      <c r="A73" s="9"/>
      <c r="B73" s="94"/>
      <c r="C73" s="11"/>
      <c r="D73" s="9"/>
      <c r="E73" s="12"/>
      <c r="F73" s="12"/>
      <c r="G73" s="13"/>
      <c r="H73" s="14"/>
      <c r="I73" s="15"/>
      <c r="J73" s="15"/>
    </row>
    <row r="74" spans="1:10" ht="12.75">
      <c r="A74" s="9"/>
      <c r="B74" s="94" t="s">
        <v>130</v>
      </c>
      <c r="C74" s="11"/>
      <c r="D74" s="9"/>
      <c r="E74" s="12" t="s">
        <v>131</v>
      </c>
      <c r="F74" s="12" t="s">
        <v>132</v>
      </c>
      <c r="G74" s="13"/>
      <c r="H74" s="14"/>
      <c r="I74" s="15"/>
      <c r="J74" s="15" t="s">
        <v>133</v>
      </c>
    </row>
    <row r="75" spans="1:10" ht="12.75">
      <c r="A75" s="9"/>
      <c r="B75" s="94" t="s">
        <v>134</v>
      </c>
      <c r="C75" s="11"/>
      <c r="D75" s="9"/>
      <c r="E75" s="12" t="s">
        <v>135</v>
      </c>
      <c r="F75" s="12" t="s">
        <v>136</v>
      </c>
      <c r="G75" s="13"/>
      <c r="H75" s="14"/>
      <c r="I75" s="15"/>
      <c r="J75" s="15" t="s">
        <v>137</v>
      </c>
    </row>
    <row r="76" spans="1:10" ht="12.75">
      <c r="A76" s="9"/>
      <c r="B76" s="94"/>
      <c r="C76" s="11"/>
      <c r="D76" s="9"/>
      <c r="E76" s="12"/>
      <c r="F76" s="12"/>
      <c r="G76" s="13"/>
      <c r="H76" s="14"/>
      <c r="I76" s="15"/>
      <c r="J76" s="15"/>
    </row>
  </sheetData>
  <sheetProtection selectLockedCells="1" selectUnlockedCells="1"/>
  <mergeCells count="18">
    <mergeCell ref="A3:A4"/>
    <mergeCell ref="B3:B4"/>
    <mergeCell ref="D3:D4"/>
    <mergeCell ref="E3:F3"/>
    <mergeCell ref="B60:B62"/>
    <mergeCell ref="B64:B69"/>
    <mergeCell ref="J3:J4"/>
    <mergeCell ref="K3:K4"/>
    <mergeCell ref="B5:B9"/>
    <mergeCell ref="B11:B15"/>
    <mergeCell ref="B17:B21"/>
    <mergeCell ref="B23:B27"/>
    <mergeCell ref="G3:H3"/>
    <mergeCell ref="I3:I4"/>
    <mergeCell ref="B29:B32"/>
    <mergeCell ref="B35:B39"/>
    <mergeCell ref="B48:B52"/>
    <mergeCell ref="B54:B58"/>
  </mergeCells>
  <printOptions/>
  <pageMargins left="0.4597222222222222" right="0.2298611111111111" top="0.3902777777777778" bottom="0.19027777777777777" header="0.5118055555555555" footer="0.5118055555555555"/>
  <pageSetup horizontalDpi="300" verticalDpi="300" orientation="landscape" paperSize="9" scale="66" r:id="rId1"/>
  <rowBreaks count="1" manualBreakCount="1">
    <brk id="53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Zeros="0" zoomScalePageLayoutView="0" workbookViewId="0" topLeftCell="A1">
      <selection activeCell="P16" sqref="P16"/>
    </sheetView>
  </sheetViews>
  <sheetFormatPr defaultColWidth="9.140625" defaultRowHeight="12.75"/>
  <cols>
    <col min="1" max="1" width="6.421875" style="0" customWidth="1"/>
    <col min="2" max="2" width="18.28125" style="0" customWidth="1"/>
    <col min="3" max="3" width="2.28125" style="0" hidden="1" customWidth="1"/>
    <col min="4" max="4" width="14.57421875" style="0" customWidth="1"/>
    <col min="5" max="5" width="33.8515625" style="0" customWidth="1"/>
    <col min="6" max="6" width="21.8515625" style="0" customWidth="1"/>
    <col min="7" max="7" width="4.57421875" style="0" hidden="1" customWidth="1"/>
    <col min="8" max="8" width="11.8515625" style="0" hidden="1" customWidth="1"/>
    <col min="9" max="9" width="11.00390625" style="0" hidden="1" customWidth="1"/>
    <col min="10" max="10" width="13.28125" style="0" hidden="1" customWidth="1"/>
    <col min="11" max="11" width="12.28125" style="0" hidden="1" customWidth="1"/>
  </cols>
  <sheetData>
    <row r="1" spans="1:11" ht="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17" customFormat="1" ht="51" customHeight="1">
      <c r="A3" s="192" t="s">
        <v>2</v>
      </c>
      <c r="B3" s="193" t="s">
        <v>138</v>
      </c>
      <c r="C3" s="97"/>
      <c r="D3" s="193" t="s">
        <v>4</v>
      </c>
      <c r="E3" s="194" t="s">
        <v>5</v>
      </c>
      <c r="F3" s="194"/>
      <c r="G3" s="195" t="s">
        <v>6</v>
      </c>
      <c r="H3" s="195"/>
      <c r="I3" s="189" t="s">
        <v>139</v>
      </c>
      <c r="J3" s="189" t="s">
        <v>8</v>
      </c>
      <c r="K3" s="190" t="s">
        <v>9</v>
      </c>
    </row>
    <row r="4" spans="1:11" s="17" customFormat="1" ht="24.75" customHeight="1">
      <c r="A4" s="192"/>
      <c r="B4" s="193"/>
      <c r="C4" s="98"/>
      <c r="D4" s="193"/>
      <c r="E4" s="98" t="s">
        <v>10</v>
      </c>
      <c r="F4" s="98" t="s">
        <v>11</v>
      </c>
      <c r="G4" s="99" t="s">
        <v>10</v>
      </c>
      <c r="H4" s="99" t="s">
        <v>11</v>
      </c>
      <c r="I4" s="189"/>
      <c r="J4" s="189"/>
      <c r="K4" s="190"/>
    </row>
    <row r="5" spans="1:11" s="5" customFormat="1" ht="15.75">
      <c r="A5" s="100">
        <v>1</v>
      </c>
      <c r="B5" s="191" t="s">
        <v>140</v>
      </c>
      <c r="C5" s="101" t="s">
        <v>17</v>
      </c>
      <c r="D5" s="102">
        <v>24826485</v>
      </c>
      <c r="E5" s="103" t="s">
        <v>141</v>
      </c>
      <c r="F5" s="104" t="s">
        <v>142</v>
      </c>
      <c r="G5" s="105">
        <v>4360</v>
      </c>
      <c r="H5" s="106">
        <v>2180</v>
      </c>
      <c r="I5" s="107">
        <v>436</v>
      </c>
      <c r="J5" s="107">
        <v>204</v>
      </c>
      <c r="K5" s="108">
        <v>7180</v>
      </c>
    </row>
    <row r="6" spans="1:12" s="5" customFormat="1" ht="15.75">
      <c r="A6" s="100">
        <v>2</v>
      </c>
      <c r="B6" s="191"/>
      <c r="C6" s="109"/>
      <c r="D6" s="110"/>
      <c r="E6" s="111" t="s">
        <v>143</v>
      </c>
      <c r="F6" s="112" t="s">
        <v>144</v>
      </c>
      <c r="G6" s="113">
        <v>0</v>
      </c>
      <c r="H6" s="114"/>
      <c r="I6" s="115">
        <f>G6*0.1</f>
        <v>0</v>
      </c>
      <c r="J6" s="107"/>
      <c r="K6" s="116">
        <f>SUM(G6:J6)</f>
        <v>0</v>
      </c>
      <c r="L6" s="12"/>
    </row>
    <row r="7" spans="1:11" s="5" customFormat="1" ht="15.75">
      <c r="A7" s="100">
        <v>3</v>
      </c>
      <c r="B7" s="191"/>
      <c r="C7" s="109"/>
      <c r="D7" s="110">
        <v>19474056</v>
      </c>
      <c r="E7" s="111" t="s">
        <v>145</v>
      </c>
      <c r="F7" s="112" t="s">
        <v>146</v>
      </c>
      <c r="G7" s="113">
        <v>14320</v>
      </c>
      <c r="H7" s="114">
        <v>7160</v>
      </c>
      <c r="I7" s="115">
        <f>G7*0.1</f>
        <v>1432</v>
      </c>
      <c r="J7" s="107"/>
      <c r="K7" s="117">
        <f>SUM(G7:J7)</f>
        <v>22912</v>
      </c>
    </row>
    <row r="8" spans="1:12" s="5" customFormat="1" ht="15.75">
      <c r="A8" s="100">
        <v>4</v>
      </c>
      <c r="B8" s="191"/>
      <c r="C8" s="109"/>
      <c r="D8" s="110"/>
      <c r="E8" s="111" t="s">
        <v>147</v>
      </c>
      <c r="F8" s="112" t="s">
        <v>148</v>
      </c>
      <c r="G8" s="113">
        <v>0</v>
      </c>
      <c r="H8" s="114">
        <v>0</v>
      </c>
      <c r="I8" s="115">
        <f>G8*0.1</f>
        <v>0</v>
      </c>
      <c r="J8" s="115">
        <f>IF(OR(C8="X",C8="x"),G8*0.15,0)</f>
        <v>0</v>
      </c>
      <c r="K8" s="116">
        <f>SUM(G8:J8)</f>
        <v>0</v>
      </c>
      <c r="L8" s="12"/>
    </row>
    <row r="9" spans="1:12" s="5" customFormat="1" ht="15.75">
      <c r="A9" s="100">
        <v>5</v>
      </c>
      <c r="B9" s="191"/>
      <c r="C9" s="109"/>
      <c r="D9" s="110"/>
      <c r="E9" s="111" t="s">
        <v>149</v>
      </c>
      <c r="F9" s="112" t="s">
        <v>150</v>
      </c>
      <c r="G9" s="113">
        <v>0</v>
      </c>
      <c r="H9" s="114">
        <v>0</v>
      </c>
      <c r="I9" s="115">
        <f>G9*0.1</f>
        <v>0</v>
      </c>
      <c r="J9" s="115">
        <f>IF(OR(C9="X",C9="x"),G9*0.15,0)</f>
        <v>0</v>
      </c>
      <c r="K9" s="117">
        <f>SUM(G9:J9)</f>
        <v>0</v>
      </c>
      <c r="L9" s="12"/>
    </row>
    <row r="10" spans="1:12" s="5" customFormat="1" ht="15.75">
      <c r="A10" s="100">
        <v>6</v>
      </c>
      <c r="B10" s="191"/>
      <c r="C10" s="109"/>
      <c r="D10" s="110">
        <v>20322035</v>
      </c>
      <c r="E10" s="111" t="s">
        <v>151</v>
      </c>
      <c r="F10" s="112" t="s">
        <v>152</v>
      </c>
      <c r="G10" s="113">
        <v>4240</v>
      </c>
      <c r="H10" s="114">
        <v>2120</v>
      </c>
      <c r="I10" s="115">
        <f>G10*0.1</f>
        <v>424</v>
      </c>
      <c r="J10" s="115">
        <f>IF(OR(C10="X",C10="x"),G10*0.15,0)</f>
        <v>0</v>
      </c>
      <c r="K10" s="117">
        <f>SUM(G10:J10)</f>
        <v>6784</v>
      </c>
      <c r="L10" s="12"/>
    </row>
    <row r="11" spans="1:12" s="5" customFormat="1" ht="15.75">
      <c r="A11" s="118"/>
      <c r="B11" s="119" t="s">
        <v>153</v>
      </c>
      <c r="C11" s="119"/>
      <c r="D11" s="120"/>
      <c r="E11" s="121"/>
      <c r="F11" s="121"/>
      <c r="G11" s="122">
        <f>SUM(G5:G10)</f>
        <v>22920</v>
      </c>
      <c r="H11" s="123">
        <f>SUM(H5:H10)</f>
        <v>11460</v>
      </c>
      <c r="I11" s="124">
        <f>SUM(I5:I10)</f>
        <v>2292</v>
      </c>
      <c r="J11" s="125">
        <f>SUM(J5:J10)</f>
        <v>204</v>
      </c>
      <c r="K11" s="126">
        <f>SUM(K5:K10)</f>
        <v>36876</v>
      </c>
      <c r="L11" s="12"/>
    </row>
    <row r="12" spans="1:11" ht="1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5">
      <c r="A13" s="127" t="s">
        <v>154</v>
      </c>
      <c r="B13" s="128"/>
      <c r="C13" s="129"/>
      <c r="D13" s="130"/>
      <c r="E13" s="130" t="s">
        <v>131</v>
      </c>
      <c r="F13" s="130" t="s">
        <v>132</v>
      </c>
      <c r="G13" s="131"/>
      <c r="H13" s="132"/>
      <c r="I13" s="132" t="s">
        <v>133</v>
      </c>
      <c r="J13" s="133"/>
      <c r="K13" s="96"/>
    </row>
    <row r="14" spans="1:11" ht="15">
      <c r="A14" s="127" t="s">
        <v>134</v>
      </c>
      <c r="B14" s="128"/>
      <c r="C14" s="129"/>
      <c r="D14" s="130"/>
      <c r="E14" s="130" t="s">
        <v>155</v>
      </c>
      <c r="F14" s="130" t="s">
        <v>136</v>
      </c>
      <c r="G14" s="131"/>
      <c r="H14" s="132"/>
      <c r="I14" s="132" t="s">
        <v>137</v>
      </c>
      <c r="J14" s="133"/>
      <c r="K14" s="96"/>
    </row>
    <row r="15" spans="1:11" ht="1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96"/>
    </row>
    <row r="16" spans="1:10" ht="14.25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</sheetData>
  <sheetProtection selectLockedCells="1" selectUnlockedCells="1"/>
  <mergeCells count="9">
    <mergeCell ref="J3:J4"/>
    <mergeCell ref="K3:K4"/>
    <mergeCell ref="B5:B10"/>
    <mergeCell ref="A3:A4"/>
    <mergeCell ref="B3:B4"/>
    <mergeCell ref="D3:D4"/>
    <mergeCell ref="E3:F3"/>
    <mergeCell ref="G3:H3"/>
    <mergeCell ref="I3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4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samoila</cp:lastModifiedBy>
  <dcterms:modified xsi:type="dcterms:W3CDTF">2021-05-19T11:57:15Z</dcterms:modified>
  <cp:category/>
  <cp:version/>
  <cp:contentType/>
  <cp:contentStatus/>
</cp:coreProperties>
</file>