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lati 2022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<sst xmlns="http://schemas.openxmlformats.org/spreadsheetml/2006/main" count="79" uniqueCount="79">
  <si>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 xml:space="preserve">FURNIZOR </t>
  </si>
  <si>
    <t>TOTAL</t>
  </si>
  <si>
    <t>NR CRT</t>
  </si>
  <si>
    <t>CENTRUL DE ORTOPEDIE SI RECUPERARE HYPOCRATE SRL</t>
  </si>
  <si>
    <t>IANUARIE</t>
  </si>
  <si>
    <t>FEBRUARIE</t>
  </si>
  <si>
    <t>MARTIE</t>
  </si>
  <si>
    <t>APRILIE</t>
  </si>
  <si>
    <t xml:space="preserve">MAI </t>
  </si>
  <si>
    <t>IUNIE</t>
  </si>
  <si>
    <t>IULIE</t>
  </si>
  <si>
    <t>AUGUST</t>
  </si>
  <si>
    <t>SEPT</t>
  </si>
  <si>
    <t>OCT</t>
  </si>
  <si>
    <t>NOIEMB</t>
  </si>
  <si>
    <t xml:space="preserve">DEC </t>
  </si>
  <si>
    <t>A BERNASOUND SRL</t>
  </si>
  <si>
    <t xml:space="preserve"> ABC ORTOPEDIC SRL</t>
  </si>
  <si>
    <t xml:space="preserve"> ACCES MEDICAL DEVICES SRL</t>
  </si>
  <si>
    <t xml:space="preserve"> ACTIV ORTOPEDIC SRL</t>
  </si>
  <si>
    <t>ADAPTARE RECUPERARE KINETOTERAPIE SRL</t>
  </si>
  <si>
    <t xml:space="preserve"> AGENT MEDICAL SRL</t>
  </si>
  <si>
    <t xml:space="preserve"> AIR LIQUIDE VITALAIRE ROMANIA SRL</t>
  </si>
  <si>
    <t>AUDIO NOVA SRL</t>
  </si>
  <si>
    <t xml:space="preserve"> BIANGI IMPEX SRL</t>
  </si>
  <si>
    <t xml:space="preserve"> BIOGEL SRL</t>
  </si>
  <si>
    <t xml:space="preserve"> BIOSINTEX SRL</t>
  </si>
  <si>
    <t xml:space="preserve"> CLARFON SA</t>
  </si>
  <si>
    <t xml:space="preserve"> CRISTALIN IMPORT-EXPORT SRL</t>
  </si>
  <si>
    <t xml:space="preserve"> EUROMEDICAL DISTRIBUTION GRUP SRL</t>
  </si>
  <si>
    <t xml:space="preserve"> GIA DISTRI MED SRL </t>
  </si>
  <si>
    <t xml:space="preserve"> HVB MEDICAL SRL</t>
  </si>
  <si>
    <t xml:space="preserve"> LINDE GAZ ROMANIA S.R.L</t>
  </si>
  <si>
    <t xml:space="preserve"> LUGIA NEW SERV SRL</t>
  </si>
  <si>
    <t xml:space="preserve"> MACRO INTERNATIONAL DISTRIBUTION</t>
  </si>
  <si>
    <t xml:space="preserve"> MEDAIR OXYGEN SOLUTION SRL</t>
  </si>
  <si>
    <t xml:space="preserve"> MEDICAL EXPRESS SRL</t>
  </si>
  <si>
    <t>MEDICAL SERVICES FOR NEUROLOGY SRL</t>
  </si>
  <si>
    <t xml:space="preserve"> MESSER MEDICAL HOME CARE RO SRL</t>
  </si>
  <si>
    <t xml:space="preserve"> M-G EXIM ROMITALIA SRL</t>
  </si>
  <si>
    <t xml:space="preserve"> MOTIVATION SRL</t>
  </si>
  <si>
    <t xml:space="preserve"> NEWMEDICS COM SRL</t>
  </si>
  <si>
    <t xml:space="preserve"> ORTOPEDICA SRL</t>
  </si>
  <si>
    <t xml:space="preserve"> ORTOPROFIL PROD ROMANIA SRL</t>
  </si>
  <si>
    <t xml:space="preserve"> ORTOPROTETICA SRL</t>
  </si>
  <si>
    <t xml:space="preserve"> ORTOTECH SRL</t>
  </si>
  <si>
    <t xml:space="preserve"> OSTEOPHARM SRL</t>
  </si>
  <si>
    <t xml:space="preserve"> PAUL HARTMANN SRL</t>
  </si>
  <si>
    <t xml:space="preserve"> PECEF TEHNICA SRL</t>
  </si>
  <si>
    <t xml:space="preserve"> PHARMA TELNET SRL</t>
  </si>
  <si>
    <t xml:space="preserve"> PROAUDIOLOGICA SRL IASI</t>
  </si>
  <si>
    <t xml:space="preserve"> PROTMED PROTETIKA SRL</t>
  </si>
  <si>
    <t xml:space="preserve"> ROMSOUND SRL</t>
  </si>
  <si>
    <t xml:space="preserve"> ROSAL ORTOPEDIC SRL</t>
  </si>
  <si>
    <t xml:space="preserve"> SONOROM SRL</t>
  </si>
  <si>
    <t xml:space="preserve"> STARKEY LABORATORIES SRL</t>
  </si>
  <si>
    <t xml:space="preserve"> TEHNORTOPRO SRL</t>
  </si>
  <si>
    <t xml:space="preserve"> THERANOVA PROTEZARE SRL</t>
  </si>
  <si>
    <t xml:space="preserve"> VALDOMEDICA TRADING SRL</t>
  </si>
  <si>
    <t xml:space="preserve"> WESOUND AMG SRL</t>
  </si>
  <si>
    <t>A AUDIO ALFA SRL</t>
  </si>
  <si>
    <t>HUGA SERVICE SRL</t>
  </si>
  <si>
    <t>LEMA MEDICAL SOLUTIONS SRL</t>
  </si>
  <si>
    <t>A&amp;A HEALTHCARE SRL</t>
  </si>
  <si>
    <t>ALMIANNI CARE EXPERT SRL</t>
  </si>
  <si>
    <t>SONOTECH AUDIOLOGIE SRL</t>
  </si>
  <si>
    <t>ANCEU SRL</t>
  </si>
  <si>
    <t>MEDICAL SOLUTIONS &amp; STOMIZARE SRL</t>
  </si>
  <si>
    <t>ORTHOPREST SRL</t>
  </si>
  <si>
    <t>ATOMEDICAL VEST SRL</t>
  </si>
  <si>
    <t>AUDIOLOGOS SRL</t>
  </si>
  <si>
    <t>NEOMED SRL</t>
  </si>
  <si>
    <t>MEDICAL VISION OPTIX GRUP SRL</t>
  </si>
  <si>
    <t>Situatia platilor pe furnizori de dispozitive medicale ianuarie -decembrie 2022</t>
  </si>
  <si>
    <t>TRIM I, din care:</t>
  </si>
  <si>
    <t>TRIM III,din care:</t>
  </si>
  <si>
    <t>TRIM IV, din care:</t>
  </si>
  <si>
    <t>TRIM II, din care:</t>
  </si>
  <si>
    <t>VAL TOTALA       AN 2022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</si>
</sst>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b/>
      <sz val="10"/>
      <color indexed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6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4" fontId="0" fillId="0" borderId="19" xfId="0" applyNumberFormat="1" applyBorder="1" applyAlignment="1">
      <alignment horizontal="right"/>
    </xf>
    <xf numFmtId="4" fontId="0" fillId="0" borderId="2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6.7109375" style="0" customWidth="1"/>
    <col min="2" max="2" width="40.421875" style="0" customWidth="1"/>
    <col min="3" max="3" width="17.7109375" style="1" customWidth="1"/>
    <col min="4" max="4" width="16.8515625" style="1" customWidth="1"/>
    <col min="5" max="5" width="15.00390625" style="0" customWidth="1"/>
    <col min="6" max="6" width="11.8515625" style="0" customWidth="1"/>
    <col min="7" max="7" width="10.57421875" style="0" customWidth="1"/>
    <col min="8" max="8" width="12.57421875" style="1" customWidth="1"/>
    <col min="9" max="9" width="14.140625" style="0" customWidth="1"/>
    <col min="10" max="10" width="10.57421875" style="0" customWidth="1"/>
    <col min="11" max="11" width="9.8515625" style="0" customWidth="1"/>
    <col min="12" max="12" width="14.8515625" style="1" customWidth="1"/>
    <col min="13" max="13" width="10.28125" style="0" customWidth="1"/>
    <col min="14" max="14" width="10.8515625" style="0" customWidth="1"/>
    <col min="15" max="15" width="10.7109375" style="0" customWidth="1"/>
    <col min="16" max="16" width="10.28125" style="1" customWidth="1"/>
    <col min="17" max="17" width="12.57421875" style="0" customWidth="1"/>
    <col min="18" max="18" width="14.140625" style="0" customWidth="1"/>
    <col min="19" max="19" width="11.57421875" style="0" customWidth="1"/>
  </cols>
  <sheetData>
    <row r="1" spans="1:19" ht="20.25">
      <c r="A1" s="3"/>
      <c r="B1" s="3"/>
      <c r="C1" s="4"/>
      <c r="D1" s="4"/>
      <c r="E1" s="3"/>
      <c r="F1" s="3"/>
      <c r="G1" s="3"/>
      <c r="H1" s="4"/>
      <c r="I1" s="3"/>
      <c r="J1" s="3"/>
      <c r="K1" s="3"/>
      <c r="L1" s="4"/>
      <c r="M1" s="3"/>
      <c r="N1" s="3"/>
      <c r="O1" s="3"/>
      <c r="P1" s="4"/>
      <c r="Q1" s="3"/>
      <c r="R1" s="3"/>
      <c r="S1" s="3"/>
    </row>
    <row r="2" spans="1:19" ht="12.75">
      <c r="A2" s="5"/>
      <c r="B2" s="6" t="s">
        <v>73</v>
      </c>
      <c r="C2" s="6"/>
      <c r="D2" s="6"/>
      <c r="E2" s="7"/>
      <c r="F2" s="8"/>
      <c r="G2" s="8"/>
      <c r="H2" s="7"/>
      <c r="I2" s="8"/>
      <c r="J2" s="8"/>
      <c r="K2" s="8"/>
      <c r="L2" s="7"/>
      <c r="M2" s="8"/>
      <c r="N2" s="8"/>
      <c r="O2" s="8"/>
      <c r="P2" s="7"/>
      <c r="Q2" s="8"/>
      <c r="R2" s="8"/>
      <c r="S2" s="8"/>
    </row>
    <row r="3" spans="1:19" ht="13.5" thickBot="1">
      <c r="A3" s="8"/>
      <c r="B3" s="6"/>
      <c r="C3" s="6"/>
      <c r="D3" s="6"/>
      <c r="E3" s="13"/>
      <c r="F3" s="8"/>
      <c r="G3" s="8"/>
      <c r="H3" s="7"/>
      <c r="I3" s="8"/>
      <c r="J3" s="8"/>
      <c r="K3" s="8"/>
      <c r="L3" s="7"/>
      <c r="M3" s="8"/>
      <c r="N3" s="8"/>
      <c r="O3" s="8"/>
      <c r="P3" s="7"/>
      <c r="Q3" s="8"/>
      <c r="R3" s="8"/>
      <c r="S3" s="8"/>
    </row>
    <row r="4" spans="1:19" ht="32.25" customHeight="1" thickBot="1">
      <c r="A4" s="15" t="s">
        <v>2</v>
      </c>
      <c r="B4" s="16" t="s">
        <v>0</v>
      </c>
      <c r="C4" s="17" t="s">
        <v>78</v>
      </c>
      <c r="D4" s="16" t="s">
        <v>74</v>
      </c>
      <c r="E4" s="16" t="s">
        <v>4</v>
      </c>
      <c r="F4" s="16" t="s">
        <v>5</v>
      </c>
      <c r="G4" s="16" t="s">
        <v>6</v>
      </c>
      <c r="H4" s="17" t="s">
        <v>77</v>
      </c>
      <c r="I4" s="18" t="s">
        <v>7</v>
      </c>
      <c r="J4" s="18" t="s">
        <v>8</v>
      </c>
      <c r="K4" s="18" t="s">
        <v>9</v>
      </c>
      <c r="L4" s="18" t="s">
        <v>75</v>
      </c>
      <c r="M4" s="18" t="s">
        <v>10</v>
      </c>
      <c r="N4" s="18" t="s">
        <v>11</v>
      </c>
      <c r="O4" s="18" t="s">
        <v>12</v>
      </c>
      <c r="P4" s="18" t="s">
        <v>76</v>
      </c>
      <c r="Q4" s="16" t="s">
        <v>13</v>
      </c>
      <c r="R4" s="16" t="s">
        <v>14</v>
      </c>
      <c r="S4" s="19" t="s">
        <v>15</v>
      </c>
    </row>
    <row r="5" spans="1:19" ht="12.75">
      <c r="A5" s="20">
        <v>1</v>
      </c>
      <c r="B5" s="21" t="s">
        <v>17</v>
      </c>
      <c r="C5" s="25">
        <f aca="true" t="shared" si="0" ref="C5:C39">D5+H5+L5+P5</f>
        <v>4965.110000000001</v>
      </c>
      <c r="D5" s="25">
        <f aca="true" t="shared" si="1" ref="D5:D45">E5+F5+G5</f>
        <v>701.06</v>
      </c>
      <c r="E5" s="26"/>
      <c r="F5" s="26">
        <v>701.06</v>
      </c>
      <c r="G5" s="26"/>
      <c r="H5" s="25">
        <f>I5+J5+K5</f>
        <v>1526.95</v>
      </c>
      <c r="I5" s="26">
        <v>1526.95</v>
      </c>
      <c r="J5" s="26"/>
      <c r="K5" s="26"/>
      <c r="L5" s="27">
        <f>M5+N5+O5</f>
        <v>1436.16</v>
      </c>
      <c r="M5" s="26"/>
      <c r="N5" s="26">
        <v>422.66</v>
      </c>
      <c r="O5" s="26">
        <v>1013.5</v>
      </c>
      <c r="P5" s="25">
        <f aca="true" t="shared" si="2" ref="P5:P39">Q5+R5+S5</f>
        <v>1300.94</v>
      </c>
      <c r="Q5" s="26">
        <v>859.67</v>
      </c>
      <c r="R5" s="26">
        <v>441.27</v>
      </c>
      <c r="S5" s="28"/>
    </row>
    <row r="6" spans="1:19" ht="12.75">
      <c r="A6" s="22">
        <v>2</v>
      </c>
      <c r="B6" s="2" t="s">
        <v>63</v>
      </c>
      <c r="C6" s="24">
        <f t="shared" si="0"/>
        <v>1989.36</v>
      </c>
      <c r="D6" s="24">
        <f t="shared" si="1"/>
        <v>0</v>
      </c>
      <c r="E6" s="29"/>
      <c r="F6" s="29"/>
      <c r="G6" s="29"/>
      <c r="H6" s="24">
        <f>I6+J6+K6</f>
        <v>746.01</v>
      </c>
      <c r="I6" s="29">
        <v>248.67</v>
      </c>
      <c r="J6" s="29">
        <v>248.67</v>
      </c>
      <c r="K6" s="29">
        <v>248.67</v>
      </c>
      <c r="L6" s="30">
        <f>M6+N6+O6</f>
        <v>746.01</v>
      </c>
      <c r="M6" s="29">
        <v>248.67</v>
      </c>
      <c r="N6" s="29">
        <v>248.67</v>
      </c>
      <c r="O6" s="29">
        <v>248.67</v>
      </c>
      <c r="P6" s="24">
        <f t="shared" si="2"/>
        <v>497.34</v>
      </c>
      <c r="Q6" s="29">
        <v>248.67</v>
      </c>
      <c r="R6" s="29">
        <v>248.67</v>
      </c>
      <c r="S6" s="31"/>
    </row>
    <row r="7" spans="1:19" ht="12.75">
      <c r="A7" s="23">
        <v>3</v>
      </c>
      <c r="B7" s="9" t="s">
        <v>16</v>
      </c>
      <c r="C7" s="24">
        <f t="shared" si="0"/>
        <v>0</v>
      </c>
      <c r="D7" s="24">
        <f t="shared" si="1"/>
        <v>0</v>
      </c>
      <c r="E7" s="29"/>
      <c r="F7" s="29"/>
      <c r="G7" s="29"/>
      <c r="H7" s="24">
        <f>I7+J7+K7</f>
        <v>0</v>
      </c>
      <c r="I7" s="29"/>
      <c r="J7" s="29"/>
      <c r="K7" s="29"/>
      <c r="L7" s="30">
        <f>M7+N7+O7</f>
        <v>0</v>
      </c>
      <c r="M7" s="29"/>
      <c r="N7" s="29"/>
      <c r="O7" s="29"/>
      <c r="P7" s="32">
        <f t="shared" si="2"/>
        <v>0</v>
      </c>
      <c r="Q7" s="29"/>
      <c r="R7" s="29"/>
      <c r="S7" s="33"/>
    </row>
    <row r="8" spans="1:19" ht="12.75">
      <c r="A8" s="22">
        <v>4</v>
      </c>
      <c r="B8" s="10" t="s">
        <v>18</v>
      </c>
      <c r="C8" s="24">
        <f t="shared" si="0"/>
        <v>2350.1</v>
      </c>
      <c r="D8" s="24">
        <f t="shared" si="1"/>
        <v>1852.76</v>
      </c>
      <c r="E8" s="29"/>
      <c r="F8" s="29"/>
      <c r="G8" s="29">
        <v>1852.76</v>
      </c>
      <c r="H8" s="24">
        <f>I8+J8+K8</f>
        <v>0</v>
      </c>
      <c r="I8" s="29"/>
      <c r="J8" s="29"/>
      <c r="K8" s="29"/>
      <c r="L8" s="30">
        <f>M8+N8+O8</f>
        <v>0</v>
      </c>
      <c r="M8" s="29"/>
      <c r="N8" s="29"/>
      <c r="O8" s="29"/>
      <c r="P8" s="32">
        <f t="shared" si="2"/>
        <v>497.34</v>
      </c>
      <c r="Q8" s="29">
        <v>248.67</v>
      </c>
      <c r="R8" s="29">
        <v>248.67</v>
      </c>
      <c r="S8" s="31"/>
    </row>
    <row r="9" spans="1:19" ht="12.75">
      <c r="A9" s="22">
        <v>5</v>
      </c>
      <c r="B9" s="11" t="s">
        <v>19</v>
      </c>
      <c r="C9" s="24">
        <f t="shared" si="0"/>
        <v>0</v>
      </c>
      <c r="D9" s="24">
        <f t="shared" si="1"/>
        <v>0</v>
      </c>
      <c r="E9" s="29"/>
      <c r="F9" s="29"/>
      <c r="G9" s="29"/>
      <c r="H9" s="24">
        <f>I9+J9+K9</f>
        <v>0</v>
      </c>
      <c r="I9" s="29"/>
      <c r="J9" s="29"/>
      <c r="K9" s="29"/>
      <c r="L9" s="30">
        <f>M9+N9+O9</f>
        <v>0</v>
      </c>
      <c r="M9" s="29"/>
      <c r="N9" s="29"/>
      <c r="O9" s="29"/>
      <c r="P9" s="24">
        <f t="shared" si="2"/>
        <v>0</v>
      </c>
      <c r="Q9" s="29"/>
      <c r="R9" s="29"/>
      <c r="S9" s="34"/>
    </row>
    <row r="10" spans="1:19" ht="12.75">
      <c r="A10" s="23">
        <v>6</v>
      </c>
      <c r="B10" s="10" t="s">
        <v>20</v>
      </c>
      <c r="C10" s="24">
        <f t="shared" si="0"/>
        <v>10433.529999999999</v>
      </c>
      <c r="D10" s="24">
        <f t="shared" si="1"/>
        <v>5861.01</v>
      </c>
      <c r="E10" s="29"/>
      <c r="F10" s="29">
        <v>5861.01</v>
      </c>
      <c r="G10" s="29"/>
      <c r="H10" s="24">
        <f aca="true" t="shared" si="3" ref="H10:H63">I10+J10+K10</f>
        <v>567.5</v>
      </c>
      <c r="I10" s="29"/>
      <c r="J10" s="29">
        <v>567.5</v>
      </c>
      <c r="K10" s="29"/>
      <c r="L10" s="30">
        <f aca="true" t="shared" si="4" ref="L10:L63">M10+N10+O10</f>
        <v>609.48</v>
      </c>
      <c r="M10" s="29"/>
      <c r="N10" s="29">
        <v>609.48</v>
      </c>
      <c r="O10" s="29"/>
      <c r="P10" s="24">
        <f t="shared" si="2"/>
        <v>3395.54</v>
      </c>
      <c r="Q10" s="29"/>
      <c r="R10" s="29">
        <v>3395.54</v>
      </c>
      <c r="S10" s="34"/>
    </row>
    <row r="11" spans="1:19" ht="12.75">
      <c r="A11" s="22">
        <v>7</v>
      </c>
      <c r="B11" s="10" t="s">
        <v>21</v>
      </c>
      <c r="C11" s="24">
        <f t="shared" si="0"/>
        <v>6005.900000000001</v>
      </c>
      <c r="D11" s="24">
        <f t="shared" si="1"/>
        <v>2300.38</v>
      </c>
      <c r="E11" s="29"/>
      <c r="F11" s="29">
        <v>2300.38</v>
      </c>
      <c r="G11" s="29"/>
      <c r="H11" s="24">
        <f t="shared" si="3"/>
        <v>1852.76</v>
      </c>
      <c r="I11" s="29"/>
      <c r="J11" s="29">
        <v>1852.76</v>
      </c>
      <c r="K11" s="29"/>
      <c r="L11" s="30">
        <f t="shared" si="4"/>
        <v>1852.76</v>
      </c>
      <c r="M11" s="29"/>
      <c r="N11" s="29"/>
      <c r="O11" s="29">
        <v>1852.76</v>
      </c>
      <c r="P11" s="24">
        <f t="shared" si="2"/>
        <v>0</v>
      </c>
      <c r="Q11" s="29"/>
      <c r="R11" s="29"/>
      <c r="S11" s="34"/>
    </row>
    <row r="12" spans="1:19" ht="21.75" customHeight="1">
      <c r="A12" s="22">
        <v>8</v>
      </c>
      <c r="B12" s="11" t="s">
        <v>22</v>
      </c>
      <c r="C12" s="24">
        <f t="shared" si="0"/>
        <v>293129.32</v>
      </c>
      <c r="D12" s="24">
        <f t="shared" si="1"/>
        <v>77218.14</v>
      </c>
      <c r="E12" s="35">
        <v>26778.52</v>
      </c>
      <c r="F12" s="29">
        <v>25463.59</v>
      </c>
      <c r="G12" s="29">
        <v>24976.03</v>
      </c>
      <c r="H12" s="24">
        <f t="shared" si="3"/>
        <v>77359.1</v>
      </c>
      <c r="I12" s="29">
        <v>25553.25</v>
      </c>
      <c r="J12" s="29">
        <v>25944.42</v>
      </c>
      <c r="K12" s="29">
        <v>25861.43</v>
      </c>
      <c r="L12" s="30">
        <f t="shared" si="4"/>
        <v>81905.51</v>
      </c>
      <c r="M12" s="29">
        <v>27464.07</v>
      </c>
      <c r="N12" s="29">
        <v>27644.21</v>
      </c>
      <c r="O12" s="29">
        <v>26797.23</v>
      </c>
      <c r="P12" s="24">
        <f t="shared" si="2"/>
        <v>56646.57</v>
      </c>
      <c r="Q12" s="29">
        <v>27835.97</v>
      </c>
      <c r="R12" s="29">
        <v>28810.6</v>
      </c>
      <c r="S12" s="34"/>
    </row>
    <row r="13" spans="1:19" ht="21.75" customHeight="1">
      <c r="A13" s="23">
        <v>9</v>
      </c>
      <c r="B13" s="2" t="s">
        <v>64</v>
      </c>
      <c r="C13" s="24">
        <f t="shared" si="0"/>
        <v>1227.78</v>
      </c>
      <c r="D13" s="24">
        <f t="shared" si="1"/>
        <v>409.26</v>
      </c>
      <c r="E13" s="29"/>
      <c r="F13" s="29">
        <v>409.26</v>
      </c>
      <c r="G13" s="29"/>
      <c r="H13" s="24">
        <f t="shared" si="3"/>
        <v>0</v>
      </c>
      <c r="I13" s="29"/>
      <c r="J13" s="29"/>
      <c r="K13" s="29"/>
      <c r="L13" s="30">
        <f t="shared" si="4"/>
        <v>0</v>
      </c>
      <c r="M13" s="29"/>
      <c r="N13" s="29"/>
      <c r="O13" s="29"/>
      <c r="P13" s="24">
        <f t="shared" si="2"/>
        <v>818.52</v>
      </c>
      <c r="Q13" s="29">
        <v>818.52</v>
      </c>
      <c r="R13" s="29"/>
      <c r="S13" s="34"/>
    </row>
    <row r="14" spans="1:19" ht="21.75" customHeight="1">
      <c r="A14" s="22">
        <v>10</v>
      </c>
      <c r="B14" s="2" t="s">
        <v>66</v>
      </c>
      <c r="C14" s="24">
        <f t="shared" si="0"/>
        <v>0</v>
      </c>
      <c r="D14" s="24">
        <f t="shared" si="1"/>
        <v>0</v>
      </c>
      <c r="E14" s="29"/>
      <c r="F14" s="29"/>
      <c r="G14" s="29"/>
      <c r="H14" s="24">
        <f t="shared" si="3"/>
        <v>0</v>
      </c>
      <c r="I14" s="29"/>
      <c r="J14" s="29"/>
      <c r="K14" s="29"/>
      <c r="L14" s="30">
        <f t="shared" si="4"/>
        <v>0</v>
      </c>
      <c r="M14" s="29"/>
      <c r="N14" s="29"/>
      <c r="O14" s="29"/>
      <c r="P14" s="24">
        <f t="shared" si="2"/>
        <v>0</v>
      </c>
      <c r="Q14" s="29"/>
      <c r="R14" s="29"/>
      <c r="S14" s="34"/>
    </row>
    <row r="15" spans="1:19" ht="21.75" customHeight="1">
      <c r="A15" s="22">
        <v>11</v>
      </c>
      <c r="B15" s="2" t="s">
        <v>69</v>
      </c>
      <c r="C15" s="24">
        <f>D15+H15+L15+P15</f>
        <v>4641.11</v>
      </c>
      <c r="D15" s="24">
        <f>E15+F15+G15</f>
        <v>0</v>
      </c>
      <c r="E15" s="29"/>
      <c r="F15" s="29"/>
      <c r="G15" s="29"/>
      <c r="H15" s="24">
        <f t="shared" si="3"/>
        <v>0</v>
      </c>
      <c r="I15" s="29"/>
      <c r="J15" s="29"/>
      <c r="K15" s="29"/>
      <c r="L15" s="30">
        <f t="shared" si="4"/>
        <v>4641.11</v>
      </c>
      <c r="M15" s="29">
        <v>4641.11</v>
      </c>
      <c r="N15" s="29"/>
      <c r="O15" s="29"/>
      <c r="P15" s="24">
        <f t="shared" si="2"/>
        <v>0</v>
      </c>
      <c r="Q15" s="29"/>
      <c r="R15" s="29"/>
      <c r="S15" s="34"/>
    </row>
    <row r="16" spans="1:19" ht="12.75">
      <c r="A16" s="23">
        <v>12</v>
      </c>
      <c r="B16" s="2" t="s">
        <v>60</v>
      </c>
      <c r="C16" s="24">
        <f t="shared" si="0"/>
        <v>0</v>
      </c>
      <c r="D16" s="24">
        <f t="shared" si="1"/>
        <v>0</v>
      </c>
      <c r="E16" s="29"/>
      <c r="F16" s="29"/>
      <c r="G16" s="29"/>
      <c r="H16" s="24">
        <f t="shared" si="3"/>
        <v>0</v>
      </c>
      <c r="I16" s="29"/>
      <c r="J16" s="29"/>
      <c r="K16" s="29"/>
      <c r="L16" s="30">
        <f t="shared" si="4"/>
        <v>0</v>
      </c>
      <c r="M16" s="29"/>
      <c r="N16" s="29"/>
      <c r="O16" s="29"/>
      <c r="P16" s="24">
        <f t="shared" si="2"/>
        <v>0</v>
      </c>
      <c r="Q16" s="29"/>
      <c r="R16" s="29"/>
      <c r="S16" s="34"/>
    </row>
    <row r="17" spans="1:19" ht="12.75">
      <c r="A17" s="22">
        <v>13</v>
      </c>
      <c r="B17" s="2" t="s">
        <v>70</v>
      </c>
      <c r="C17" s="24">
        <f t="shared" si="0"/>
        <v>2117.54</v>
      </c>
      <c r="D17" s="24">
        <f t="shared" si="1"/>
        <v>0</v>
      </c>
      <c r="E17" s="29"/>
      <c r="F17" s="29"/>
      <c r="G17" s="29"/>
      <c r="H17" s="24">
        <f t="shared" si="3"/>
        <v>0</v>
      </c>
      <c r="I17" s="29"/>
      <c r="J17" s="29"/>
      <c r="K17" s="29"/>
      <c r="L17" s="30">
        <f t="shared" si="4"/>
        <v>2117.54</v>
      </c>
      <c r="M17" s="29">
        <v>2117.54</v>
      </c>
      <c r="N17" s="29"/>
      <c r="O17" s="29"/>
      <c r="P17" s="24">
        <f t="shared" si="2"/>
        <v>0</v>
      </c>
      <c r="Q17" s="29"/>
      <c r="R17" s="29"/>
      <c r="S17" s="34"/>
    </row>
    <row r="18" spans="1:19" ht="12.75">
      <c r="A18" s="22">
        <v>14</v>
      </c>
      <c r="B18" s="11" t="s">
        <v>23</v>
      </c>
      <c r="C18" s="24">
        <f t="shared" si="0"/>
        <v>370468.66</v>
      </c>
      <c r="D18" s="24">
        <f t="shared" si="1"/>
        <v>87777.06999999999</v>
      </c>
      <c r="E18" s="35">
        <v>44367.5</v>
      </c>
      <c r="F18" s="29">
        <v>25410.48</v>
      </c>
      <c r="G18" s="29">
        <v>17999.09</v>
      </c>
      <c r="H18" s="24">
        <f t="shared" si="3"/>
        <v>98465.61</v>
      </c>
      <c r="I18" s="29">
        <v>38115.72</v>
      </c>
      <c r="J18" s="29">
        <v>23292.94</v>
      </c>
      <c r="K18" s="29">
        <v>37056.95</v>
      </c>
      <c r="L18" s="30">
        <f t="shared" si="4"/>
        <v>105877</v>
      </c>
      <c r="M18" s="29">
        <v>38115.72</v>
      </c>
      <c r="N18" s="29">
        <v>38115.72</v>
      </c>
      <c r="O18" s="29">
        <v>29645.56</v>
      </c>
      <c r="P18" s="24">
        <f t="shared" si="2"/>
        <v>78348.98</v>
      </c>
      <c r="Q18" s="29">
        <v>25410.48</v>
      </c>
      <c r="R18" s="29">
        <v>52938.5</v>
      </c>
      <c r="S18" s="34"/>
    </row>
    <row r="19" spans="1:19" ht="12.75">
      <c r="A19" s="23">
        <v>15</v>
      </c>
      <c r="B19" s="11" t="s">
        <v>24</v>
      </c>
      <c r="C19" s="24">
        <f t="shared" si="0"/>
        <v>0</v>
      </c>
      <c r="D19" s="24">
        <f t="shared" si="1"/>
        <v>0</v>
      </c>
      <c r="E19" s="29"/>
      <c r="F19" s="29"/>
      <c r="G19" s="29"/>
      <c r="H19" s="24">
        <f t="shared" si="3"/>
        <v>0</v>
      </c>
      <c r="I19" s="29"/>
      <c r="J19" s="29"/>
      <c r="K19" s="29"/>
      <c r="L19" s="30">
        <f t="shared" si="4"/>
        <v>0</v>
      </c>
      <c r="M19" s="29"/>
      <c r="N19" s="29"/>
      <c r="O19" s="29"/>
      <c r="P19" s="24">
        <f t="shared" si="2"/>
        <v>0</v>
      </c>
      <c r="Q19" s="29"/>
      <c r="R19" s="29"/>
      <c r="S19" s="31"/>
    </row>
    <row r="20" spans="1:19" ht="12.75">
      <c r="A20" s="22">
        <v>16</v>
      </c>
      <c r="B20" s="11" t="s">
        <v>25</v>
      </c>
      <c r="C20" s="24">
        <f t="shared" si="0"/>
        <v>55976.48</v>
      </c>
      <c r="D20" s="24">
        <f t="shared" si="1"/>
        <v>8449.28</v>
      </c>
      <c r="E20" s="29"/>
      <c r="F20" s="29">
        <v>4224.64</v>
      </c>
      <c r="G20" s="29">
        <v>4224.64</v>
      </c>
      <c r="H20" s="24">
        <f t="shared" si="3"/>
        <v>11617.76</v>
      </c>
      <c r="I20" s="29">
        <v>4224.64</v>
      </c>
      <c r="J20" s="29">
        <v>4224.64</v>
      </c>
      <c r="K20" s="29">
        <v>3168.48</v>
      </c>
      <c r="L20" s="30">
        <f t="shared" si="4"/>
        <v>15842.400000000001</v>
      </c>
      <c r="M20" s="29">
        <v>5280.8</v>
      </c>
      <c r="N20" s="29">
        <v>5280.8</v>
      </c>
      <c r="O20" s="29">
        <v>5280.8</v>
      </c>
      <c r="P20" s="24">
        <f t="shared" si="2"/>
        <v>20067.04</v>
      </c>
      <c r="Q20" s="29">
        <v>7393.12</v>
      </c>
      <c r="R20" s="29">
        <v>7393.12</v>
      </c>
      <c r="S20" s="34">
        <v>5280.8</v>
      </c>
    </row>
    <row r="21" spans="1:19" ht="12.75">
      <c r="A21" s="22">
        <v>17</v>
      </c>
      <c r="B21" s="11" t="s">
        <v>26</v>
      </c>
      <c r="C21" s="24">
        <f t="shared" si="0"/>
        <v>167688.16</v>
      </c>
      <c r="D21" s="24">
        <f t="shared" si="1"/>
        <v>46089.369999999995</v>
      </c>
      <c r="E21" s="35">
        <v>19345.94</v>
      </c>
      <c r="F21" s="29">
        <v>16254.76</v>
      </c>
      <c r="G21" s="29">
        <v>10488.67</v>
      </c>
      <c r="H21" s="24">
        <f t="shared" si="3"/>
        <v>43095.61</v>
      </c>
      <c r="I21" s="29">
        <v>13990.01</v>
      </c>
      <c r="J21" s="29">
        <v>17734.13</v>
      </c>
      <c r="K21" s="29">
        <v>11371.47</v>
      </c>
      <c r="L21" s="30">
        <f t="shared" si="4"/>
        <v>42172.47</v>
      </c>
      <c r="M21" s="29">
        <v>16326.45</v>
      </c>
      <c r="N21" s="29">
        <v>12678.39</v>
      </c>
      <c r="O21" s="29">
        <v>13167.63</v>
      </c>
      <c r="P21" s="24">
        <f t="shared" si="2"/>
        <v>36330.71</v>
      </c>
      <c r="Q21" s="29">
        <v>21083.61</v>
      </c>
      <c r="R21" s="29">
        <v>15247.1</v>
      </c>
      <c r="S21" s="34"/>
    </row>
    <row r="22" spans="1:19" ht="12.75">
      <c r="A22" s="23">
        <v>18</v>
      </c>
      <c r="B22" s="11" t="s">
        <v>3</v>
      </c>
      <c r="C22" s="24">
        <f t="shared" si="0"/>
        <v>0</v>
      </c>
      <c r="D22" s="24">
        <f t="shared" si="1"/>
        <v>0</v>
      </c>
      <c r="E22" s="29"/>
      <c r="F22" s="29"/>
      <c r="G22" s="29"/>
      <c r="H22" s="24">
        <f t="shared" si="3"/>
        <v>0</v>
      </c>
      <c r="I22" s="29"/>
      <c r="J22" s="29"/>
      <c r="K22" s="29"/>
      <c r="L22" s="30">
        <f t="shared" si="4"/>
        <v>0</v>
      </c>
      <c r="M22" s="29"/>
      <c r="N22" s="29"/>
      <c r="O22" s="29"/>
      <c r="P22" s="24">
        <f t="shared" si="2"/>
        <v>0</v>
      </c>
      <c r="Q22" s="29"/>
      <c r="R22" s="29"/>
      <c r="S22" s="31"/>
    </row>
    <row r="23" spans="1:19" ht="12.75">
      <c r="A23" s="22">
        <v>19</v>
      </c>
      <c r="B23" s="11" t="s">
        <v>27</v>
      </c>
      <c r="C23" s="24">
        <f t="shared" si="0"/>
        <v>12615.439999999999</v>
      </c>
      <c r="D23" s="24">
        <f t="shared" si="1"/>
        <v>2670.47</v>
      </c>
      <c r="E23" s="35">
        <v>2412.47</v>
      </c>
      <c r="F23" s="29"/>
      <c r="G23" s="29">
        <v>258</v>
      </c>
      <c r="H23" s="24">
        <f t="shared" si="3"/>
        <v>2977.4</v>
      </c>
      <c r="I23" s="29">
        <v>1032</v>
      </c>
      <c r="J23" s="29"/>
      <c r="K23" s="29">
        <v>1945.4</v>
      </c>
      <c r="L23" s="30">
        <f t="shared" si="4"/>
        <v>2090.77</v>
      </c>
      <c r="M23" s="29">
        <v>516</v>
      </c>
      <c r="N23" s="29">
        <v>1058.77</v>
      </c>
      <c r="O23" s="29">
        <v>516</v>
      </c>
      <c r="P23" s="24">
        <f t="shared" si="2"/>
        <v>4876.8</v>
      </c>
      <c r="Q23" s="29">
        <v>3990.17</v>
      </c>
      <c r="R23" s="29">
        <v>886.63</v>
      </c>
      <c r="S23" s="31"/>
    </row>
    <row r="24" spans="1:19" ht="12.75">
      <c r="A24" s="22">
        <v>20</v>
      </c>
      <c r="B24" s="11" t="s">
        <v>28</v>
      </c>
      <c r="C24" s="24">
        <f t="shared" si="0"/>
        <v>3981.85</v>
      </c>
      <c r="D24" s="24">
        <f t="shared" si="1"/>
        <v>904.09</v>
      </c>
      <c r="E24" s="35">
        <v>192.36</v>
      </c>
      <c r="F24" s="29">
        <v>327.01</v>
      </c>
      <c r="G24" s="29">
        <v>384.72</v>
      </c>
      <c r="H24" s="24">
        <f t="shared" si="3"/>
        <v>1154.16</v>
      </c>
      <c r="I24" s="29">
        <v>384.72</v>
      </c>
      <c r="J24" s="29">
        <v>384.72</v>
      </c>
      <c r="K24" s="29">
        <v>384.72</v>
      </c>
      <c r="L24" s="30">
        <f t="shared" si="4"/>
        <v>1154.16</v>
      </c>
      <c r="M24" s="29">
        <v>384.72</v>
      </c>
      <c r="N24" s="29">
        <v>384.72</v>
      </c>
      <c r="O24" s="29">
        <v>384.72</v>
      </c>
      <c r="P24" s="24">
        <f t="shared" si="2"/>
        <v>769.44</v>
      </c>
      <c r="Q24" s="29">
        <v>192.36</v>
      </c>
      <c r="R24" s="29">
        <v>577.08</v>
      </c>
      <c r="S24" s="31"/>
    </row>
    <row r="25" spans="1:19" ht="12.75">
      <c r="A25" s="23">
        <v>21</v>
      </c>
      <c r="B25" s="11" t="s">
        <v>29</v>
      </c>
      <c r="C25" s="24">
        <f t="shared" si="0"/>
        <v>33566</v>
      </c>
      <c r="D25" s="24">
        <f t="shared" si="1"/>
        <v>9068</v>
      </c>
      <c r="E25" s="35">
        <v>3110.5</v>
      </c>
      <c r="F25" s="29">
        <v>3808.16</v>
      </c>
      <c r="G25" s="29">
        <v>2149.34</v>
      </c>
      <c r="H25" s="24">
        <f t="shared" si="3"/>
        <v>9387.78</v>
      </c>
      <c r="I25" s="29">
        <v>3605.9</v>
      </c>
      <c r="J25" s="29">
        <v>2890.94</v>
      </c>
      <c r="K25" s="29">
        <v>2890.94</v>
      </c>
      <c r="L25" s="30">
        <f t="shared" si="4"/>
        <v>8175.82</v>
      </c>
      <c r="M25" s="29">
        <v>2890.94</v>
      </c>
      <c r="N25" s="29">
        <v>2642.44</v>
      </c>
      <c r="O25" s="29">
        <v>2642.44</v>
      </c>
      <c r="P25" s="24">
        <f t="shared" si="2"/>
        <v>6934.4</v>
      </c>
      <c r="Q25" s="29">
        <v>3467.2</v>
      </c>
      <c r="R25" s="29">
        <v>3467.2</v>
      </c>
      <c r="S25" s="34"/>
    </row>
    <row r="26" spans="1:19" ht="12.75">
      <c r="A26" s="22">
        <v>22</v>
      </c>
      <c r="B26" s="11" t="s">
        <v>30</v>
      </c>
      <c r="C26" s="24">
        <f t="shared" si="0"/>
        <v>652.7</v>
      </c>
      <c r="D26" s="24">
        <f t="shared" si="1"/>
        <v>326.35</v>
      </c>
      <c r="E26" s="35">
        <v>326.35</v>
      </c>
      <c r="F26" s="29"/>
      <c r="G26" s="29"/>
      <c r="H26" s="24">
        <f t="shared" si="3"/>
        <v>326.35</v>
      </c>
      <c r="I26" s="29"/>
      <c r="J26" s="29"/>
      <c r="K26" s="29">
        <v>326.35</v>
      </c>
      <c r="L26" s="30">
        <f t="shared" si="4"/>
        <v>0</v>
      </c>
      <c r="M26" s="29"/>
      <c r="N26" s="29"/>
      <c r="O26" s="29"/>
      <c r="P26" s="24">
        <f t="shared" si="2"/>
        <v>0</v>
      </c>
      <c r="Q26" s="29"/>
      <c r="R26" s="29"/>
      <c r="S26" s="34"/>
    </row>
    <row r="27" spans="1:19" ht="12.75">
      <c r="A27" s="22">
        <v>23</v>
      </c>
      <c r="B27" s="11" t="s">
        <v>31</v>
      </c>
      <c r="C27" s="24">
        <f t="shared" si="0"/>
        <v>0</v>
      </c>
      <c r="D27" s="24">
        <f t="shared" si="1"/>
        <v>0</v>
      </c>
      <c r="E27" s="29"/>
      <c r="F27" s="29"/>
      <c r="G27" s="29"/>
      <c r="H27" s="24">
        <f t="shared" si="3"/>
        <v>0</v>
      </c>
      <c r="I27" s="29"/>
      <c r="J27" s="29"/>
      <c r="K27" s="29"/>
      <c r="L27" s="30">
        <f t="shared" si="4"/>
        <v>0</v>
      </c>
      <c r="M27" s="29"/>
      <c r="N27" s="29"/>
      <c r="O27" s="29"/>
      <c r="P27" s="24">
        <f t="shared" si="2"/>
        <v>0</v>
      </c>
      <c r="Q27" s="29"/>
      <c r="R27" s="29"/>
      <c r="S27" s="31"/>
    </row>
    <row r="28" spans="1:19" ht="12.75">
      <c r="A28" s="23">
        <v>24</v>
      </c>
      <c r="B28" s="2" t="s">
        <v>61</v>
      </c>
      <c r="C28" s="24">
        <f t="shared" si="0"/>
        <v>0</v>
      </c>
      <c r="D28" s="24">
        <f t="shared" si="1"/>
        <v>0</v>
      </c>
      <c r="E28" s="29"/>
      <c r="F28" s="29"/>
      <c r="G28" s="29"/>
      <c r="H28" s="24">
        <f t="shared" si="3"/>
        <v>0</v>
      </c>
      <c r="I28" s="29"/>
      <c r="J28" s="29"/>
      <c r="K28" s="29"/>
      <c r="L28" s="30">
        <f t="shared" si="4"/>
        <v>0</v>
      </c>
      <c r="M28" s="29"/>
      <c r="N28" s="29"/>
      <c r="O28" s="29"/>
      <c r="P28" s="24">
        <f t="shared" si="2"/>
        <v>0</v>
      </c>
      <c r="Q28" s="29"/>
      <c r="R28" s="29"/>
      <c r="S28" s="31"/>
    </row>
    <row r="29" spans="1:19" ht="12.75">
      <c r="A29" s="22">
        <v>25</v>
      </c>
      <c r="B29" s="2" t="s">
        <v>62</v>
      </c>
      <c r="C29" s="24">
        <f t="shared" si="0"/>
        <v>12141.800000000003</v>
      </c>
      <c r="D29" s="24">
        <f t="shared" si="1"/>
        <v>2112.32</v>
      </c>
      <c r="E29" s="35">
        <v>1056.16</v>
      </c>
      <c r="F29" s="29">
        <v>1056.16</v>
      </c>
      <c r="G29" s="29"/>
      <c r="H29" s="24">
        <f t="shared" si="3"/>
        <v>4224.64</v>
      </c>
      <c r="I29" s="29">
        <v>2112.32</v>
      </c>
      <c r="J29" s="29">
        <v>1056.16</v>
      </c>
      <c r="K29" s="29">
        <v>1056.16</v>
      </c>
      <c r="L29" s="30">
        <f t="shared" si="4"/>
        <v>3168.4800000000005</v>
      </c>
      <c r="M29" s="29">
        <v>1056.16</v>
      </c>
      <c r="N29" s="29">
        <v>1056.16</v>
      </c>
      <c r="O29" s="29">
        <v>1056.16</v>
      </c>
      <c r="P29" s="24">
        <f t="shared" si="2"/>
        <v>2636.36</v>
      </c>
      <c r="Q29" s="29">
        <v>2374.34</v>
      </c>
      <c r="R29" s="29">
        <v>262.02</v>
      </c>
      <c r="S29" s="31"/>
    </row>
    <row r="30" spans="1:19" ht="12.75">
      <c r="A30" s="22">
        <v>26</v>
      </c>
      <c r="B30" s="11" t="s">
        <v>32</v>
      </c>
      <c r="C30" s="24">
        <f t="shared" si="0"/>
        <v>155127.76</v>
      </c>
      <c r="D30" s="24">
        <f t="shared" si="1"/>
        <v>41011.42</v>
      </c>
      <c r="E30" s="35">
        <v>11842.06</v>
      </c>
      <c r="F30" s="29">
        <v>6731.98</v>
      </c>
      <c r="G30" s="29">
        <v>22437.38</v>
      </c>
      <c r="H30" s="24">
        <f t="shared" si="3"/>
        <v>36777.37</v>
      </c>
      <c r="I30" s="29">
        <v>12116.78</v>
      </c>
      <c r="J30" s="29">
        <v>12082.49</v>
      </c>
      <c r="K30" s="29">
        <v>12578.1</v>
      </c>
      <c r="L30" s="30">
        <f t="shared" si="4"/>
        <v>39163.630000000005</v>
      </c>
      <c r="M30" s="29">
        <v>12718.91</v>
      </c>
      <c r="N30" s="29">
        <v>26444.72</v>
      </c>
      <c r="O30" s="29"/>
      <c r="P30" s="24">
        <f t="shared" si="2"/>
        <v>38175.34</v>
      </c>
      <c r="Q30" s="29">
        <v>12697.13</v>
      </c>
      <c r="R30" s="29">
        <v>12568.12</v>
      </c>
      <c r="S30" s="34">
        <v>12910.09</v>
      </c>
    </row>
    <row r="31" spans="1:19" ht="12.75">
      <c r="A31" s="23">
        <v>27</v>
      </c>
      <c r="B31" s="11" t="s">
        <v>33</v>
      </c>
      <c r="C31" s="24">
        <f t="shared" si="0"/>
        <v>0</v>
      </c>
      <c r="D31" s="24">
        <f t="shared" si="1"/>
        <v>0</v>
      </c>
      <c r="E31" s="29"/>
      <c r="F31" s="29"/>
      <c r="G31" s="29"/>
      <c r="H31" s="24">
        <f t="shared" si="3"/>
        <v>0</v>
      </c>
      <c r="I31" s="29"/>
      <c r="J31" s="29"/>
      <c r="K31" s="29"/>
      <c r="L31" s="30">
        <f t="shared" si="4"/>
        <v>0</v>
      </c>
      <c r="M31" s="29"/>
      <c r="N31" s="29"/>
      <c r="O31" s="29"/>
      <c r="P31" s="24">
        <f t="shared" si="2"/>
        <v>0</v>
      </c>
      <c r="Q31" s="29"/>
      <c r="R31" s="29"/>
      <c r="S31" s="34"/>
    </row>
    <row r="32" spans="1:19" ht="18.75" customHeight="1">
      <c r="A32" s="22">
        <v>28</v>
      </c>
      <c r="B32" s="11" t="s">
        <v>34</v>
      </c>
      <c r="C32" s="24">
        <f t="shared" si="0"/>
        <v>9505.44</v>
      </c>
      <c r="D32" s="24">
        <f t="shared" si="1"/>
        <v>1056.16</v>
      </c>
      <c r="E32" s="29"/>
      <c r="F32" s="29"/>
      <c r="G32" s="29">
        <v>1056.16</v>
      </c>
      <c r="H32" s="24">
        <f t="shared" si="3"/>
        <v>3168.4800000000005</v>
      </c>
      <c r="I32" s="29">
        <v>1056.16</v>
      </c>
      <c r="J32" s="29">
        <v>1056.16</v>
      </c>
      <c r="K32" s="29">
        <v>1056.16</v>
      </c>
      <c r="L32" s="30">
        <f t="shared" si="4"/>
        <v>3168.4800000000005</v>
      </c>
      <c r="M32" s="29">
        <v>1056.16</v>
      </c>
      <c r="N32" s="29">
        <v>1056.16</v>
      </c>
      <c r="O32" s="29">
        <v>1056.16</v>
      </c>
      <c r="P32" s="24">
        <f t="shared" si="2"/>
        <v>2112.32</v>
      </c>
      <c r="Q32" s="29">
        <v>1056.16</v>
      </c>
      <c r="R32" s="29">
        <v>1056.16</v>
      </c>
      <c r="S32" s="31"/>
    </row>
    <row r="33" spans="1:19" ht="12.75">
      <c r="A33" s="22">
        <v>29</v>
      </c>
      <c r="B33" s="11" t="s">
        <v>35</v>
      </c>
      <c r="C33" s="24">
        <f t="shared" si="0"/>
        <v>124204.58000000002</v>
      </c>
      <c r="D33" s="24">
        <f t="shared" si="1"/>
        <v>28344.02</v>
      </c>
      <c r="E33" s="35">
        <v>7627.19</v>
      </c>
      <c r="F33" s="29">
        <v>9844.720000000001</v>
      </c>
      <c r="G33" s="29">
        <v>10872.11</v>
      </c>
      <c r="H33" s="24">
        <f t="shared" si="3"/>
        <v>32748.92</v>
      </c>
      <c r="I33" s="29">
        <v>9742.25</v>
      </c>
      <c r="J33" s="29">
        <v>10779.71</v>
      </c>
      <c r="K33" s="29">
        <v>12226.96</v>
      </c>
      <c r="L33" s="30">
        <f t="shared" si="4"/>
        <v>38107.38</v>
      </c>
      <c r="M33" s="29">
        <v>13328.06</v>
      </c>
      <c r="N33" s="29">
        <v>12407.19</v>
      </c>
      <c r="O33" s="29">
        <v>12372.13</v>
      </c>
      <c r="P33" s="24">
        <f t="shared" si="2"/>
        <v>25004.260000000002</v>
      </c>
      <c r="Q33" s="29">
        <v>11876.95</v>
      </c>
      <c r="R33" s="29">
        <v>13127.31</v>
      </c>
      <c r="S33" s="31"/>
    </row>
    <row r="34" spans="1:19" ht="12.75">
      <c r="A34" s="23">
        <v>30</v>
      </c>
      <c r="B34" s="11" t="s">
        <v>36</v>
      </c>
      <c r="C34" s="24">
        <f t="shared" si="0"/>
        <v>162638.75</v>
      </c>
      <c r="D34" s="24">
        <f t="shared" si="1"/>
        <v>42194.490000000005</v>
      </c>
      <c r="E34" s="35">
        <v>11777.79</v>
      </c>
      <c r="F34" s="29">
        <v>19439.800000000003</v>
      </c>
      <c r="G34" s="29">
        <v>10976.9</v>
      </c>
      <c r="H34" s="24">
        <f t="shared" si="3"/>
        <v>41762.369999999995</v>
      </c>
      <c r="I34" s="29">
        <v>8890.38</v>
      </c>
      <c r="J34" s="29">
        <v>17823.96</v>
      </c>
      <c r="K34" s="29">
        <v>15048.03</v>
      </c>
      <c r="L34" s="30">
        <f t="shared" si="4"/>
        <v>40790.869999999995</v>
      </c>
      <c r="M34" s="29">
        <v>11674.81</v>
      </c>
      <c r="N34" s="29">
        <v>13937.49</v>
      </c>
      <c r="O34" s="29">
        <v>15178.57</v>
      </c>
      <c r="P34" s="24">
        <f t="shared" si="2"/>
        <v>37891.02</v>
      </c>
      <c r="Q34" s="29">
        <v>12981.95</v>
      </c>
      <c r="R34" s="29">
        <v>14927.22</v>
      </c>
      <c r="S34" s="34">
        <v>9981.85</v>
      </c>
    </row>
    <row r="35" spans="1:19" ht="12.75">
      <c r="A35" s="22">
        <v>31</v>
      </c>
      <c r="B35" s="11" t="s">
        <v>37</v>
      </c>
      <c r="C35" s="24">
        <f t="shared" si="0"/>
        <v>32094.72</v>
      </c>
      <c r="D35" s="24">
        <f t="shared" si="1"/>
        <v>6815.43</v>
      </c>
      <c r="E35" s="35">
        <v>2271.81</v>
      </c>
      <c r="F35" s="29">
        <v>2271.81</v>
      </c>
      <c r="G35" s="29">
        <v>2271.81</v>
      </c>
      <c r="H35" s="24">
        <f t="shared" si="3"/>
        <v>7729.639999999999</v>
      </c>
      <c r="I35" s="29">
        <v>2289.99</v>
      </c>
      <c r="J35" s="29">
        <v>2289.99</v>
      </c>
      <c r="K35" s="29">
        <v>3149.66</v>
      </c>
      <c r="L35" s="30">
        <f t="shared" si="4"/>
        <v>10529.789999999999</v>
      </c>
      <c r="M35" s="29">
        <v>3509.93</v>
      </c>
      <c r="N35" s="29">
        <v>3509.93</v>
      </c>
      <c r="O35" s="29">
        <v>3509.93</v>
      </c>
      <c r="P35" s="24">
        <f t="shared" si="2"/>
        <v>7019.86</v>
      </c>
      <c r="Q35" s="29">
        <v>3509.93</v>
      </c>
      <c r="R35" s="29">
        <v>3509.93</v>
      </c>
      <c r="S35" s="34"/>
    </row>
    <row r="36" spans="1:19" ht="12.75">
      <c r="A36" s="22">
        <v>32</v>
      </c>
      <c r="B36" s="2" t="s">
        <v>67</v>
      </c>
      <c r="C36" s="24">
        <f t="shared" si="0"/>
        <v>497.34</v>
      </c>
      <c r="D36" s="24">
        <f t="shared" si="1"/>
        <v>0</v>
      </c>
      <c r="E36" s="29"/>
      <c r="F36" s="29"/>
      <c r="G36" s="29"/>
      <c r="H36" s="24">
        <f t="shared" si="3"/>
        <v>0</v>
      </c>
      <c r="I36" s="29"/>
      <c r="J36" s="29"/>
      <c r="K36" s="29"/>
      <c r="L36" s="30">
        <f t="shared" si="4"/>
        <v>0</v>
      </c>
      <c r="M36" s="29"/>
      <c r="N36" s="29"/>
      <c r="O36" s="29"/>
      <c r="P36" s="24">
        <f t="shared" si="2"/>
        <v>497.34</v>
      </c>
      <c r="Q36" s="36">
        <f>248.67-248.67</f>
        <v>0</v>
      </c>
      <c r="R36" s="29">
        <f>248.67+248.67</f>
        <v>497.34</v>
      </c>
      <c r="S36" s="34"/>
    </row>
    <row r="37" spans="1:19" ht="12.75">
      <c r="A37" s="23">
        <v>33</v>
      </c>
      <c r="B37" s="2" t="s">
        <v>72</v>
      </c>
      <c r="C37" s="24">
        <f>D37+H37+L37+P37</f>
        <v>326.35</v>
      </c>
      <c r="D37" s="24">
        <f>E37+F37+G37</f>
        <v>0</v>
      </c>
      <c r="E37" s="29"/>
      <c r="F37" s="29"/>
      <c r="G37" s="29"/>
      <c r="H37" s="24">
        <f t="shared" si="3"/>
        <v>0</v>
      </c>
      <c r="I37" s="29"/>
      <c r="J37" s="29"/>
      <c r="K37" s="29"/>
      <c r="L37" s="30">
        <f t="shared" si="4"/>
        <v>0</v>
      </c>
      <c r="M37" s="29"/>
      <c r="N37" s="29"/>
      <c r="O37" s="29"/>
      <c r="P37" s="24">
        <f t="shared" si="2"/>
        <v>326.35</v>
      </c>
      <c r="Q37" s="29">
        <v>326.35</v>
      </c>
      <c r="R37" s="29"/>
      <c r="S37" s="34"/>
    </row>
    <row r="38" spans="1:19" ht="12.75">
      <c r="A38" s="22">
        <v>34</v>
      </c>
      <c r="B38" s="11" t="s">
        <v>38</v>
      </c>
      <c r="C38" s="24">
        <f t="shared" si="0"/>
        <v>150268.71</v>
      </c>
      <c r="D38" s="24">
        <f t="shared" si="1"/>
        <v>41288.18</v>
      </c>
      <c r="E38" s="29">
        <v>12285.93</v>
      </c>
      <c r="F38" s="29">
        <v>13863</v>
      </c>
      <c r="G38" s="29">
        <v>15139.25</v>
      </c>
      <c r="H38" s="24">
        <f t="shared" si="3"/>
        <v>39550.119999999995</v>
      </c>
      <c r="I38" s="29">
        <v>12824.59</v>
      </c>
      <c r="J38" s="29">
        <v>12278.96</v>
      </c>
      <c r="K38" s="29">
        <v>14446.57</v>
      </c>
      <c r="L38" s="30">
        <f t="shared" si="4"/>
        <v>42095.45</v>
      </c>
      <c r="M38" s="29">
        <v>859.2</v>
      </c>
      <c r="N38" s="29">
        <v>28008.3</v>
      </c>
      <c r="O38" s="29">
        <v>13227.95</v>
      </c>
      <c r="P38" s="24">
        <f t="shared" si="2"/>
        <v>27334.960000000003</v>
      </c>
      <c r="Q38" s="29">
        <v>391.13</v>
      </c>
      <c r="R38" s="29">
        <v>26943.83</v>
      </c>
      <c r="S38" s="31"/>
    </row>
    <row r="39" spans="1:19" ht="12.75">
      <c r="A39" s="22">
        <v>35</v>
      </c>
      <c r="B39" s="11" t="s">
        <v>39</v>
      </c>
      <c r="C39" s="24">
        <f t="shared" si="0"/>
        <v>7503.68</v>
      </c>
      <c r="D39" s="24">
        <f t="shared" si="1"/>
        <v>3798.16</v>
      </c>
      <c r="E39" s="29"/>
      <c r="F39" s="29">
        <v>1852.76</v>
      </c>
      <c r="G39" s="29">
        <v>1945.4</v>
      </c>
      <c r="H39" s="24">
        <f t="shared" si="3"/>
        <v>1852.76</v>
      </c>
      <c r="I39" s="29"/>
      <c r="J39" s="29"/>
      <c r="K39" s="29">
        <v>1852.76</v>
      </c>
      <c r="L39" s="30">
        <f t="shared" si="4"/>
        <v>1852.76</v>
      </c>
      <c r="M39" s="29"/>
      <c r="N39" s="29">
        <v>1852.76</v>
      </c>
      <c r="O39" s="29"/>
      <c r="P39" s="24">
        <f t="shared" si="2"/>
        <v>0</v>
      </c>
      <c r="Q39" s="29"/>
      <c r="R39" s="29"/>
      <c r="S39" s="31"/>
    </row>
    <row r="40" spans="1:19" ht="12.75">
      <c r="A40" s="23">
        <v>36</v>
      </c>
      <c r="B40" s="11" t="s">
        <v>40</v>
      </c>
      <c r="C40" s="24">
        <f aca="true" t="shared" si="5" ref="C40:C63">D40+H40+L40+P40</f>
        <v>122887.66</v>
      </c>
      <c r="D40" s="24">
        <f t="shared" si="1"/>
        <v>19069.46</v>
      </c>
      <c r="E40" s="29"/>
      <c r="F40" s="29">
        <v>19069.46</v>
      </c>
      <c r="G40" s="29"/>
      <c r="H40" s="24">
        <f t="shared" si="3"/>
        <v>31374.559999999998</v>
      </c>
      <c r="I40" s="29">
        <v>4771.67</v>
      </c>
      <c r="J40" s="29">
        <v>15317.08</v>
      </c>
      <c r="K40" s="29">
        <v>11285.81</v>
      </c>
      <c r="L40" s="30">
        <f t="shared" si="4"/>
        <v>33857.43</v>
      </c>
      <c r="M40" s="29">
        <v>11285.81</v>
      </c>
      <c r="N40" s="29">
        <v>13703.91</v>
      </c>
      <c r="O40" s="29">
        <v>8867.71</v>
      </c>
      <c r="P40" s="24">
        <f aca="true" t="shared" si="6" ref="P40:P63">Q40+R40+S40</f>
        <v>38586.21</v>
      </c>
      <c r="Q40" s="29">
        <v>15020.92</v>
      </c>
      <c r="R40" s="29">
        <v>7228.25</v>
      </c>
      <c r="S40" s="34">
        <v>16337.04</v>
      </c>
    </row>
    <row r="41" spans="1:19" ht="12.75">
      <c r="A41" s="22">
        <v>37</v>
      </c>
      <c r="B41" s="11" t="s">
        <v>41</v>
      </c>
      <c r="C41" s="24">
        <f t="shared" si="5"/>
        <v>54110.83</v>
      </c>
      <c r="D41" s="24">
        <f t="shared" si="1"/>
        <v>16536.52</v>
      </c>
      <c r="E41" s="35">
        <v>5918.25</v>
      </c>
      <c r="F41" s="29">
        <v>5251.43</v>
      </c>
      <c r="G41" s="29">
        <v>5366.84</v>
      </c>
      <c r="H41" s="24">
        <f t="shared" si="3"/>
        <v>13830.68</v>
      </c>
      <c r="I41" s="29">
        <v>5001.36</v>
      </c>
      <c r="J41" s="29">
        <v>4982.12</v>
      </c>
      <c r="K41" s="29">
        <v>3847.2</v>
      </c>
      <c r="L41" s="30">
        <f t="shared" si="4"/>
        <v>13984.57</v>
      </c>
      <c r="M41" s="29">
        <v>4629.46</v>
      </c>
      <c r="N41" s="29">
        <v>4738.47</v>
      </c>
      <c r="O41" s="29">
        <v>4616.64</v>
      </c>
      <c r="P41" s="24">
        <f t="shared" si="6"/>
        <v>9759.060000000001</v>
      </c>
      <c r="Q41" s="29">
        <v>4950.06</v>
      </c>
      <c r="R41" s="29">
        <v>4809</v>
      </c>
      <c r="S41" s="34"/>
    </row>
    <row r="42" spans="1:19" ht="12.75">
      <c r="A42" s="22">
        <v>38</v>
      </c>
      <c r="B42" s="2" t="s">
        <v>71</v>
      </c>
      <c r="C42" s="24">
        <f t="shared" si="5"/>
        <v>859.67</v>
      </c>
      <c r="D42" s="24">
        <f>E42+F42+G42</f>
        <v>0</v>
      </c>
      <c r="E42" s="29"/>
      <c r="F42" s="29"/>
      <c r="G42" s="29"/>
      <c r="H42" s="24">
        <f t="shared" si="3"/>
        <v>0</v>
      </c>
      <c r="I42" s="29"/>
      <c r="J42" s="29"/>
      <c r="K42" s="29"/>
      <c r="L42" s="30">
        <f t="shared" si="4"/>
        <v>859.67</v>
      </c>
      <c r="M42" s="29"/>
      <c r="N42" s="29"/>
      <c r="O42" s="29">
        <v>859.67</v>
      </c>
      <c r="P42" s="24">
        <f t="shared" si="6"/>
        <v>0</v>
      </c>
      <c r="Q42" s="29"/>
      <c r="R42" s="29"/>
      <c r="S42" s="34"/>
    </row>
    <row r="43" spans="1:19" ht="12.75">
      <c r="A43" s="23">
        <v>39</v>
      </c>
      <c r="B43" s="2" t="s">
        <v>68</v>
      </c>
      <c r="C43" s="24">
        <f t="shared" si="5"/>
        <v>0</v>
      </c>
      <c r="D43" s="24">
        <f t="shared" si="1"/>
        <v>0</v>
      </c>
      <c r="E43" s="29"/>
      <c r="F43" s="29"/>
      <c r="G43" s="29"/>
      <c r="H43" s="24">
        <f t="shared" si="3"/>
        <v>0</v>
      </c>
      <c r="I43" s="29"/>
      <c r="J43" s="29"/>
      <c r="K43" s="29"/>
      <c r="L43" s="30">
        <f t="shared" si="4"/>
        <v>0</v>
      </c>
      <c r="M43" s="29"/>
      <c r="N43" s="29"/>
      <c r="O43" s="29"/>
      <c r="P43" s="24">
        <f t="shared" si="6"/>
        <v>0</v>
      </c>
      <c r="Q43" s="29"/>
      <c r="R43" s="29"/>
      <c r="S43" s="34"/>
    </row>
    <row r="44" spans="1:19" ht="12.75">
      <c r="A44" s="22">
        <v>40</v>
      </c>
      <c r="B44" s="11" t="s">
        <v>42</v>
      </c>
      <c r="C44" s="24">
        <f t="shared" si="5"/>
        <v>354077.65</v>
      </c>
      <c r="D44" s="24">
        <f t="shared" si="1"/>
        <v>104371.85</v>
      </c>
      <c r="E44" s="35">
        <v>32770.81</v>
      </c>
      <c r="F44" s="29">
        <v>38282.11</v>
      </c>
      <c r="G44" s="29">
        <v>33318.93</v>
      </c>
      <c r="H44" s="24">
        <f t="shared" si="3"/>
        <v>86587.4</v>
      </c>
      <c r="I44" s="29">
        <v>18401.53</v>
      </c>
      <c r="J44" s="29">
        <v>47416.18</v>
      </c>
      <c r="K44" s="29">
        <v>20769.69</v>
      </c>
      <c r="L44" s="30">
        <f t="shared" si="4"/>
        <v>89751.36</v>
      </c>
      <c r="M44" s="29">
        <v>32053.69</v>
      </c>
      <c r="N44" s="29">
        <v>44636.17</v>
      </c>
      <c r="O44" s="29">
        <v>13061.5</v>
      </c>
      <c r="P44" s="24">
        <f t="shared" si="6"/>
        <v>73367.04000000001</v>
      </c>
      <c r="Q44" s="29">
        <v>40120.66</v>
      </c>
      <c r="R44" s="29">
        <f>33201.26+45.12</f>
        <v>33246.380000000005</v>
      </c>
      <c r="S44" s="34"/>
    </row>
    <row r="45" spans="1:19" ht="12.75">
      <c r="A45" s="22">
        <v>41</v>
      </c>
      <c r="B45" s="11" t="s">
        <v>43</v>
      </c>
      <c r="C45" s="24">
        <f t="shared" si="5"/>
        <v>1553704.63</v>
      </c>
      <c r="D45" s="24">
        <f t="shared" si="1"/>
        <v>340192.74</v>
      </c>
      <c r="E45" s="29">
        <v>117440.33</v>
      </c>
      <c r="F45" s="29">
        <v>91482.78</v>
      </c>
      <c r="G45" s="29">
        <v>131269.63</v>
      </c>
      <c r="H45" s="24">
        <f t="shared" si="3"/>
        <v>376241.89</v>
      </c>
      <c r="I45" s="29">
        <v>135351.8</v>
      </c>
      <c r="J45" s="29">
        <v>97113.89</v>
      </c>
      <c r="K45" s="29">
        <v>143776.19999999998</v>
      </c>
      <c r="L45" s="30">
        <f t="shared" si="4"/>
        <v>367415.63</v>
      </c>
      <c r="M45" s="29">
        <v>107056.85</v>
      </c>
      <c r="N45" s="29">
        <v>91131.39</v>
      </c>
      <c r="O45" s="29">
        <v>169227.39000000004</v>
      </c>
      <c r="P45" s="24">
        <f t="shared" si="6"/>
        <v>469854.37</v>
      </c>
      <c r="Q45" s="29">
        <v>131168.2</v>
      </c>
      <c r="R45" s="29">
        <v>192195.95</v>
      </c>
      <c r="S45" s="34">
        <v>146490.22</v>
      </c>
    </row>
    <row r="46" spans="1:19" ht="12.75">
      <c r="A46" s="23">
        <v>42</v>
      </c>
      <c r="B46" s="11" t="s">
        <v>44</v>
      </c>
      <c r="C46" s="24">
        <f t="shared" si="5"/>
        <v>0</v>
      </c>
      <c r="D46" s="24"/>
      <c r="E46" s="29"/>
      <c r="F46" s="29"/>
      <c r="G46" s="29"/>
      <c r="H46" s="24">
        <f t="shared" si="3"/>
        <v>0</v>
      </c>
      <c r="I46" s="29"/>
      <c r="J46" s="29"/>
      <c r="K46" s="29"/>
      <c r="L46" s="30">
        <f t="shared" si="4"/>
        <v>0</v>
      </c>
      <c r="M46" s="29"/>
      <c r="N46" s="29"/>
      <c r="O46" s="29"/>
      <c r="P46" s="24">
        <f t="shared" si="6"/>
        <v>0</v>
      </c>
      <c r="Q46" s="29"/>
      <c r="R46" s="29"/>
      <c r="S46" s="31"/>
    </row>
    <row r="47" spans="1:19" ht="12.75">
      <c r="A47" s="22">
        <v>43</v>
      </c>
      <c r="B47" s="11" t="s">
        <v>45</v>
      </c>
      <c r="C47" s="24">
        <f t="shared" si="5"/>
        <v>4984.43</v>
      </c>
      <c r="D47" s="24">
        <f>E47+F47+G47</f>
        <v>527</v>
      </c>
      <c r="E47" s="35">
        <v>263.5</v>
      </c>
      <c r="F47" s="29">
        <v>263.5</v>
      </c>
      <c r="G47" s="29"/>
      <c r="H47" s="24">
        <f t="shared" si="3"/>
        <v>1183.75</v>
      </c>
      <c r="I47" s="29">
        <v>248.67</v>
      </c>
      <c r="J47" s="29">
        <v>344.77</v>
      </c>
      <c r="K47" s="29">
        <v>590.31</v>
      </c>
      <c r="L47" s="30">
        <f t="shared" si="4"/>
        <v>2776.34</v>
      </c>
      <c r="M47" s="29">
        <v>1419.33</v>
      </c>
      <c r="N47" s="29"/>
      <c r="O47" s="29">
        <v>1357.01</v>
      </c>
      <c r="P47" s="24">
        <f t="shared" si="6"/>
        <v>497.34</v>
      </c>
      <c r="Q47" s="36">
        <f>248.67</f>
        <v>248.67</v>
      </c>
      <c r="R47" s="29">
        <v>248.67</v>
      </c>
      <c r="S47" s="31"/>
    </row>
    <row r="48" spans="1:19" ht="12.75">
      <c r="A48" s="22">
        <v>44</v>
      </c>
      <c r="B48" s="11" t="s">
        <v>46</v>
      </c>
      <c r="C48" s="24">
        <f t="shared" si="5"/>
        <v>7729.09</v>
      </c>
      <c r="D48" s="24">
        <f>E48+F48+G48</f>
        <v>5025.84</v>
      </c>
      <c r="E48" s="35">
        <v>2813.84</v>
      </c>
      <c r="F48" s="29">
        <v>263.5</v>
      </c>
      <c r="G48" s="29">
        <v>1948.5</v>
      </c>
      <c r="H48" s="24">
        <f t="shared" si="3"/>
        <v>1035.16</v>
      </c>
      <c r="I48" s="29">
        <v>248.67</v>
      </c>
      <c r="J48" s="29">
        <v>248.67</v>
      </c>
      <c r="K48" s="29">
        <v>537.82</v>
      </c>
      <c r="L48" s="30">
        <f t="shared" si="4"/>
        <v>746.01</v>
      </c>
      <c r="M48" s="29">
        <v>248.67</v>
      </c>
      <c r="N48" s="29">
        <v>248.67</v>
      </c>
      <c r="O48" s="29">
        <v>248.67</v>
      </c>
      <c r="P48" s="24">
        <f t="shared" si="6"/>
        <v>922.0799999999999</v>
      </c>
      <c r="Q48" s="29">
        <v>673.41</v>
      </c>
      <c r="R48" s="29">
        <v>248.67</v>
      </c>
      <c r="S48" s="31"/>
    </row>
    <row r="49" spans="1:19" ht="12.75">
      <c r="A49" s="23">
        <v>45</v>
      </c>
      <c r="B49" s="11" t="s">
        <v>47</v>
      </c>
      <c r="C49" s="24">
        <f t="shared" si="5"/>
        <v>0</v>
      </c>
      <c r="D49" s="24">
        <f>E49+F49+G49</f>
        <v>0</v>
      </c>
      <c r="E49" s="29"/>
      <c r="F49" s="29"/>
      <c r="G49" s="29"/>
      <c r="H49" s="24">
        <f t="shared" si="3"/>
        <v>0</v>
      </c>
      <c r="I49" s="29"/>
      <c r="J49" s="29"/>
      <c r="K49" s="29"/>
      <c r="L49" s="30">
        <f t="shared" si="4"/>
        <v>0</v>
      </c>
      <c r="M49" s="29"/>
      <c r="N49" s="29"/>
      <c r="O49" s="29"/>
      <c r="P49" s="24">
        <f t="shared" si="6"/>
        <v>0</v>
      </c>
      <c r="Q49" s="29"/>
      <c r="R49" s="29"/>
      <c r="S49" s="34"/>
    </row>
    <row r="50" spans="1:19" ht="12.75">
      <c r="A50" s="22">
        <v>46</v>
      </c>
      <c r="B50" s="11" t="s">
        <v>48</v>
      </c>
      <c r="C50" s="24">
        <f t="shared" si="5"/>
        <v>0</v>
      </c>
      <c r="D50" s="24"/>
      <c r="E50" s="29"/>
      <c r="F50" s="29"/>
      <c r="G50" s="29"/>
      <c r="H50" s="24">
        <f t="shared" si="3"/>
        <v>0</v>
      </c>
      <c r="I50" s="29"/>
      <c r="J50" s="29"/>
      <c r="K50" s="29"/>
      <c r="L50" s="30">
        <f t="shared" si="4"/>
        <v>0</v>
      </c>
      <c r="M50" s="29"/>
      <c r="N50" s="29"/>
      <c r="O50" s="29"/>
      <c r="P50" s="24">
        <f t="shared" si="6"/>
        <v>0</v>
      </c>
      <c r="Q50" s="29"/>
      <c r="R50" s="29"/>
      <c r="S50" s="31"/>
    </row>
    <row r="51" spans="1:19" ht="12.75">
      <c r="A51" s="22">
        <v>47</v>
      </c>
      <c r="B51" s="11" t="s">
        <v>49</v>
      </c>
      <c r="C51" s="24">
        <f t="shared" si="5"/>
        <v>26259.75</v>
      </c>
      <c r="D51" s="24">
        <f aca="true" t="shared" si="7" ref="D51:D63">E51+F51+G51</f>
        <v>5353.5</v>
      </c>
      <c r="E51" s="35">
        <v>2676.75</v>
      </c>
      <c r="F51" s="29">
        <v>2676.75</v>
      </c>
      <c r="G51" s="29"/>
      <c r="H51" s="24">
        <f t="shared" si="3"/>
        <v>4430.09</v>
      </c>
      <c r="I51" s="29">
        <v>1070.05</v>
      </c>
      <c r="J51" s="29">
        <v>1070.05</v>
      </c>
      <c r="K51" s="29">
        <v>2289.99</v>
      </c>
      <c r="L51" s="30">
        <f t="shared" si="4"/>
        <v>9258.74</v>
      </c>
      <c r="M51" s="29">
        <v>2289.99</v>
      </c>
      <c r="N51" s="29">
        <v>3360.04</v>
      </c>
      <c r="O51" s="29">
        <v>3608.71</v>
      </c>
      <c r="P51" s="24">
        <f t="shared" si="6"/>
        <v>7217.42</v>
      </c>
      <c r="Q51" s="29">
        <v>3608.71</v>
      </c>
      <c r="R51" s="29">
        <v>3608.71</v>
      </c>
      <c r="S51" s="31"/>
    </row>
    <row r="52" spans="1:19" ht="12.75">
      <c r="A52" s="23">
        <v>48</v>
      </c>
      <c r="B52" s="11" t="s">
        <v>50</v>
      </c>
      <c r="C52" s="24">
        <f t="shared" si="5"/>
        <v>44468.34</v>
      </c>
      <c r="D52" s="24">
        <f t="shared" si="7"/>
        <v>9528.93</v>
      </c>
      <c r="E52" s="35">
        <v>1058.77</v>
      </c>
      <c r="F52" s="29">
        <v>4235.08</v>
      </c>
      <c r="G52" s="29">
        <v>4235.08</v>
      </c>
      <c r="H52" s="24">
        <f t="shared" si="3"/>
        <v>19057.86</v>
      </c>
      <c r="I52" s="29">
        <v>7411.39</v>
      </c>
      <c r="J52" s="29">
        <v>4235.08</v>
      </c>
      <c r="K52" s="29">
        <v>7411.39</v>
      </c>
      <c r="L52" s="30">
        <f t="shared" si="4"/>
        <v>8470.16</v>
      </c>
      <c r="M52" s="29">
        <v>3176.31</v>
      </c>
      <c r="N52" s="29">
        <v>1058.77</v>
      </c>
      <c r="O52" s="29">
        <v>4235.08</v>
      </c>
      <c r="P52" s="24">
        <f t="shared" si="6"/>
        <v>7411.389999999999</v>
      </c>
      <c r="Q52" s="29">
        <v>4235.08</v>
      </c>
      <c r="R52" s="29">
        <v>3176.31</v>
      </c>
      <c r="S52" s="34"/>
    </row>
    <row r="53" spans="1:19" ht="12.75">
      <c r="A53" s="22">
        <v>49</v>
      </c>
      <c r="B53" s="11" t="s">
        <v>51</v>
      </c>
      <c r="C53" s="24">
        <f t="shared" si="5"/>
        <v>0</v>
      </c>
      <c r="D53" s="24">
        <f t="shared" si="7"/>
        <v>0</v>
      </c>
      <c r="E53" s="29"/>
      <c r="F53" s="29"/>
      <c r="G53" s="29"/>
      <c r="H53" s="24">
        <f t="shared" si="3"/>
        <v>0</v>
      </c>
      <c r="I53" s="29"/>
      <c r="J53" s="29"/>
      <c r="K53" s="29"/>
      <c r="L53" s="30">
        <f t="shared" si="4"/>
        <v>0</v>
      </c>
      <c r="M53" s="29"/>
      <c r="N53" s="29"/>
      <c r="O53" s="29"/>
      <c r="P53" s="24">
        <f t="shared" si="6"/>
        <v>0</v>
      </c>
      <c r="Q53" s="29"/>
      <c r="R53" s="29"/>
      <c r="S53" s="31"/>
    </row>
    <row r="54" spans="1:19" ht="12.75">
      <c r="A54" s="22">
        <v>50</v>
      </c>
      <c r="B54" s="11" t="s">
        <v>52</v>
      </c>
      <c r="C54" s="24">
        <f t="shared" si="5"/>
        <v>138598.03</v>
      </c>
      <c r="D54" s="24">
        <f t="shared" si="7"/>
        <v>39073.65</v>
      </c>
      <c r="E54" s="35">
        <v>13663.17</v>
      </c>
      <c r="F54" s="29">
        <v>13764.01</v>
      </c>
      <c r="G54" s="29">
        <v>11646.47</v>
      </c>
      <c r="H54" s="24">
        <f t="shared" si="3"/>
        <v>33880.64</v>
      </c>
      <c r="I54" s="29">
        <v>6352.62</v>
      </c>
      <c r="J54" s="29">
        <v>13764.01</v>
      </c>
      <c r="K54" s="29">
        <v>13764.01</v>
      </c>
      <c r="L54" s="30">
        <f t="shared" si="4"/>
        <v>39174.49</v>
      </c>
      <c r="M54" s="29">
        <v>12705.24</v>
      </c>
      <c r="N54" s="29">
        <v>13764.01</v>
      </c>
      <c r="O54" s="29">
        <v>12705.24</v>
      </c>
      <c r="P54" s="24">
        <f t="shared" si="6"/>
        <v>26469.25</v>
      </c>
      <c r="Q54" s="29">
        <v>12705.24</v>
      </c>
      <c r="R54" s="29">
        <v>13764.01</v>
      </c>
      <c r="S54" s="34"/>
    </row>
    <row r="55" spans="1:19" ht="12.75">
      <c r="A55" s="23">
        <v>51</v>
      </c>
      <c r="B55" s="11" t="s">
        <v>53</v>
      </c>
      <c r="C55" s="24">
        <f t="shared" si="5"/>
        <v>0</v>
      </c>
      <c r="D55" s="24">
        <f t="shared" si="7"/>
        <v>0</v>
      </c>
      <c r="E55" s="29"/>
      <c r="F55" s="29"/>
      <c r="G55" s="29"/>
      <c r="H55" s="24">
        <f t="shared" si="3"/>
        <v>0</v>
      </c>
      <c r="I55" s="29"/>
      <c r="J55" s="29"/>
      <c r="K55" s="29"/>
      <c r="L55" s="30">
        <f t="shared" si="4"/>
        <v>0</v>
      </c>
      <c r="M55" s="29"/>
      <c r="N55" s="29"/>
      <c r="O55" s="29"/>
      <c r="P55" s="24">
        <f t="shared" si="6"/>
        <v>0</v>
      </c>
      <c r="Q55" s="29"/>
      <c r="R55" s="29"/>
      <c r="S55" s="34"/>
    </row>
    <row r="56" spans="1:19" ht="12.75">
      <c r="A56" s="22">
        <v>52</v>
      </c>
      <c r="B56" s="11" t="s">
        <v>54</v>
      </c>
      <c r="C56" s="24">
        <f t="shared" si="5"/>
        <v>0</v>
      </c>
      <c r="D56" s="24">
        <f t="shared" si="7"/>
        <v>0</v>
      </c>
      <c r="E56" s="29"/>
      <c r="F56" s="29"/>
      <c r="G56" s="29"/>
      <c r="H56" s="24">
        <f t="shared" si="3"/>
        <v>0</v>
      </c>
      <c r="I56" s="29"/>
      <c r="J56" s="29"/>
      <c r="K56" s="29"/>
      <c r="L56" s="30">
        <f t="shared" si="4"/>
        <v>0</v>
      </c>
      <c r="M56" s="29"/>
      <c r="N56" s="29"/>
      <c r="O56" s="29"/>
      <c r="P56" s="24">
        <f t="shared" si="6"/>
        <v>0</v>
      </c>
      <c r="Q56" s="29"/>
      <c r="R56" s="29"/>
      <c r="S56" s="31"/>
    </row>
    <row r="57" spans="1:19" ht="12.75">
      <c r="A57" s="22">
        <v>53</v>
      </c>
      <c r="B57" s="2" t="s">
        <v>65</v>
      </c>
      <c r="C57" s="24">
        <f t="shared" si="5"/>
        <v>1058.77</v>
      </c>
      <c r="D57" s="24">
        <f t="shared" si="7"/>
        <v>0</v>
      </c>
      <c r="E57" s="29"/>
      <c r="F57" s="29"/>
      <c r="G57" s="29"/>
      <c r="H57" s="24">
        <f t="shared" si="3"/>
        <v>0</v>
      </c>
      <c r="I57" s="29"/>
      <c r="J57" s="29"/>
      <c r="K57" s="29"/>
      <c r="L57" s="30">
        <f t="shared" si="4"/>
        <v>1058.77</v>
      </c>
      <c r="M57" s="29"/>
      <c r="N57" s="29"/>
      <c r="O57" s="29">
        <v>1058.77</v>
      </c>
      <c r="P57" s="24">
        <f t="shared" si="6"/>
        <v>0</v>
      </c>
      <c r="Q57" s="29"/>
      <c r="R57" s="29"/>
      <c r="S57" s="31"/>
    </row>
    <row r="58" spans="1:19" ht="12.75">
      <c r="A58" s="23">
        <v>54</v>
      </c>
      <c r="B58" s="11" t="s">
        <v>55</v>
      </c>
      <c r="C58" s="24">
        <f t="shared" si="5"/>
        <v>1058.77</v>
      </c>
      <c r="D58" s="24">
        <f t="shared" si="7"/>
        <v>0</v>
      </c>
      <c r="E58" s="29"/>
      <c r="F58" s="29"/>
      <c r="G58" s="29"/>
      <c r="H58" s="24">
        <f t="shared" si="3"/>
        <v>1058.77</v>
      </c>
      <c r="I58" s="29"/>
      <c r="J58" s="29"/>
      <c r="K58" s="29">
        <v>1058.77</v>
      </c>
      <c r="L58" s="30">
        <f t="shared" si="4"/>
        <v>0</v>
      </c>
      <c r="M58" s="29"/>
      <c r="N58" s="29"/>
      <c r="O58" s="29"/>
      <c r="P58" s="24">
        <f t="shared" si="6"/>
        <v>0</v>
      </c>
      <c r="Q58" s="29"/>
      <c r="R58" s="29"/>
      <c r="S58" s="31"/>
    </row>
    <row r="59" spans="1:19" ht="12.75">
      <c r="A59" s="22">
        <v>55</v>
      </c>
      <c r="B59" s="11" t="s">
        <v>56</v>
      </c>
      <c r="C59" s="24">
        <f t="shared" si="5"/>
        <v>4918.41</v>
      </c>
      <c r="D59" s="24">
        <f t="shared" si="7"/>
        <v>0</v>
      </c>
      <c r="E59" s="29"/>
      <c r="F59" s="29"/>
      <c r="G59" s="29"/>
      <c r="H59" s="24">
        <f t="shared" si="3"/>
        <v>0</v>
      </c>
      <c r="I59" s="29"/>
      <c r="J59" s="29"/>
      <c r="K59" s="29"/>
      <c r="L59" s="30">
        <f t="shared" si="4"/>
        <v>0</v>
      </c>
      <c r="M59" s="29"/>
      <c r="N59" s="29"/>
      <c r="O59" s="29"/>
      <c r="P59" s="24">
        <f t="shared" si="6"/>
        <v>4918.41</v>
      </c>
      <c r="Q59" s="29"/>
      <c r="R59" s="29">
        <v>4918.41</v>
      </c>
      <c r="S59" s="31"/>
    </row>
    <row r="60" spans="1:19" ht="12.75">
      <c r="A60" s="22">
        <v>56</v>
      </c>
      <c r="B60" s="11" t="s">
        <v>57</v>
      </c>
      <c r="C60" s="24">
        <f t="shared" si="5"/>
        <v>0</v>
      </c>
      <c r="D60" s="24">
        <f t="shared" si="7"/>
        <v>0</v>
      </c>
      <c r="E60" s="29"/>
      <c r="F60" s="29"/>
      <c r="G60" s="29"/>
      <c r="H60" s="24">
        <f t="shared" si="3"/>
        <v>0</v>
      </c>
      <c r="I60" s="29"/>
      <c r="J60" s="29"/>
      <c r="K60" s="29"/>
      <c r="L60" s="30">
        <f t="shared" si="4"/>
        <v>0</v>
      </c>
      <c r="M60" s="29"/>
      <c r="N60" s="29"/>
      <c r="O60" s="29"/>
      <c r="P60" s="24">
        <f t="shared" si="6"/>
        <v>0</v>
      </c>
      <c r="Q60" s="29"/>
      <c r="R60" s="29"/>
      <c r="S60" s="31"/>
    </row>
    <row r="61" spans="1:19" ht="12.75">
      <c r="A61" s="23">
        <v>57</v>
      </c>
      <c r="B61" s="11" t="s">
        <v>58</v>
      </c>
      <c r="C61" s="24">
        <f t="shared" si="5"/>
        <v>3890.8</v>
      </c>
      <c r="D61" s="24">
        <f t="shared" si="7"/>
        <v>1945.4</v>
      </c>
      <c r="E61" s="29"/>
      <c r="F61" s="29"/>
      <c r="G61" s="29">
        <v>1945.4</v>
      </c>
      <c r="H61" s="24">
        <f t="shared" si="3"/>
        <v>0</v>
      </c>
      <c r="I61" s="29"/>
      <c r="J61" s="29"/>
      <c r="K61" s="29"/>
      <c r="L61" s="30">
        <f t="shared" si="4"/>
        <v>1945.4</v>
      </c>
      <c r="M61" s="29">
        <v>1945.4</v>
      </c>
      <c r="N61" s="29"/>
      <c r="O61" s="29"/>
      <c r="P61" s="24">
        <f t="shared" si="6"/>
        <v>0</v>
      </c>
      <c r="Q61" s="29"/>
      <c r="R61" s="29"/>
      <c r="S61" s="31"/>
    </row>
    <row r="62" spans="1:19" ht="13.5" thickBot="1">
      <c r="A62" s="52">
        <v>58</v>
      </c>
      <c r="B62" s="53" t="s">
        <v>59</v>
      </c>
      <c r="C62" s="37">
        <f t="shared" si="5"/>
        <v>11275</v>
      </c>
      <c r="D62" s="37">
        <f t="shared" si="7"/>
        <v>6127.6900000000005</v>
      </c>
      <c r="E62" s="54"/>
      <c r="F62" s="54">
        <v>3890.8</v>
      </c>
      <c r="G62" s="54">
        <v>2236.89</v>
      </c>
      <c r="H62" s="37">
        <f t="shared" si="3"/>
        <v>2427.91</v>
      </c>
      <c r="I62" s="54">
        <v>2427.91</v>
      </c>
      <c r="J62" s="54"/>
      <c r="K62" s="54"/>
      <c r="L62" s="38">
        <f t="shared" si="4"/>
        <v>2203.4</v>
      </c>
      <c r="M62" s="54"/>
      <c r="N62" s="54"/>
      <c r="O62" s="54">
        <v>2203.4</v>
      </c>
      <c r="P62" s="37">
        <f t="shared" si="6"/>
        <v>516</v>
      </c>
      <c r="Q62" s="54">
        <v>258</v>
      </c>
      <c r="R62" s="54">
        <v>258</v>
      </c>
      <c r="S62" s="55"/>
    </row>
    <row r="63" spans="1:19" ht="21.75" customHeight="1" thickBot="1">
      <c r="A63" s="46"/>
      <c r="B63" s="47" t="s">
        <v>1</v>
      </c>
      <c r="C63" s="48">
        <f t="shared" si="5"/>
        <v>3956000</v>
      </c>
      <c r="D63" s="49">
        <f t="shared" si="7"/>
        <v>958000</v>
      </c>
      <c r="E63" s="48">
        <f>SUM(E5:E62)</f>
        <v>320000.00000000006</v>
      </c>
      <c r="F63" s="48">
        <f>SUM(F5:F62)</f>
        <v>319000</v>
      </c>
      <c r="G63" s="48">
        <f>SUM(G5:G62)</f>
        <v>319000.00000000006</v>
      </c>
      <c r="H63" s="48">
        <f t="shared" si="3"/>
        <v>988000</v>
      </c>
      <c r="I63" s="48">
        <f>SUM(I5:I62)</f>
        <v>318999.99999999994</v>
      </c>
      <c r="J63" s="48">
        <f>SUM(J5:J62)</f>
        <v>319000</v>
      </c>
      <c r="K63" s="48">
        <f>SUM(K5:K62)</f>
        <v>350000.00000000006</v>
      </c>
      <c r="L63" s="50">
        <f t="shared" si="4"/>
        <v>1019000.0000000002</v>
      </c>
      <c r="M63" s="48">
        <f>SUM(M5:M62)</f>
        <v>319000.00000000006</v>
      </c>
      <c r="N63" s="48">
        <f>SUM(N5:N62)</f>
        <v>350000</v>
      </c>
      <c r="O63" s="48">
        <f>SUM(O5:O62)</f>
        <v>350000.0000000002</v>
      </c>
      <c r="P63" s="50">
        <f t="shared" si="6"/>
        <v>991000</v>
      </c>
      <c r="Q63" s="48">
        <f>SUM(Q5:Q62)</f>
        <v>349751.33</v>
      </c>
      <c r="R63" s="48">
        <f>SUM(R5:R62)</f>
        <v>450248.67</v>
      </c>
      <c r="S63" s="51">
        <f>SUM(S5:S62)</f>
        <v>191000</v>
      </c>
    </row>
    <row r="64" spans="1:19" ht="20.25">
      <c r="A64" s="3"/>
      <c r="B64" s="3"/>
      <c r="C64" s="39"/>
      <c r="D64" s="39"/>
      <c r="E64" s="40"/>
      <c r="F64" s="41"/>
      <c r="G64" s="41"/>
      <c r="H64" s="39"/>
      <c r="I64" s="41"/>
      <c r="J64" s="41"/>
      <c r="K64" s="42"/>
      <c r="L64" s="43"/>
      <c r="M64" s="41"/>
      <c r="N64" s="44"/>
      <c r="O64" s="41"/>
      <c r="P64" s="39"/>
      <c r="Q64" s="45"/>
      <c r="R64" s="45"/>
      <c r="S64" s="41"/>
    </row>
    <row r="65" spans="14:18" ht="12.75">
      <c r="N65" s="14"/>
      <c r="Q65" s="12"/>
      <c r="R65" s="12"/>
    </row>
  </sheetData>
  <sheetProtection/>
  <printOptions/>
  <pageMargins left="0.75" right="0.75" top="1" bottom="1" header="0.5" footer="0.5"/>
  <pageSetup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chitariu</cp:lastModifiedBy>
  <cp:lastPrinted>2019-02-21T09:28:08Z</cp:lastPrinted>
  <dcterms:created xsi:type="dcterms:W3CDTF">1996-10-14T23:33:28Z</dcterms:created>
  <dcterms:modified xsi:type="dcterms:W3CDTF">2023-10-16T07:13:39Z</dcterms:modified>
  <cp:category/>
  <cp:version/>
  <cp:contentType/>
  <cp:contentStatus/>
</cp:coreProperties>
</file>