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10% din AUGUST 2022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<sst xmlns="http://schemas.openxmlformats.org/spreadsheetml/2006/main" count="108" uniqueCount="84">
  <si>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CAS VASLUI</t>
  </si>
  <si>
    <t>APROBAT,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</si>
  <si>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</si>
  <si>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</si>
  <si>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</si>
  <si>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</si>
  <si>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</si>
  <si>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IANUARIE</t>
  </si>
  <si>
    <t>FEBRUARIE</t>
  </si>
  <si>
    <t>MARTIE</t>
  </si>
  <si>
    <t>IUNIE</t>
  </si>
  <si>
    <t>IULIE</t>
  </si>
  <si>
    <t>AUGUST</t>
  </si>
  <si>
    <t>SEPT</t>
  </si>
  <si>
    <t>OCT</t>
  </si>
  <si>
    <t>NOV</t>
  </si>
  <si>
    <t>DEC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</si>
  <si>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</si>
  <si>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</si>
  <si>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</si>
  <si>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</si>
  <si>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</si>
  <si>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</si>
  <si>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</si>
  <si>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</si>
  <si>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</si>
  <si>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SILVAMED VASLUI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</si>
  <si>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</si>
  <si>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</si>
  <si>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</si>
  <si>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</si>
  <si>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</si>
  <si>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</si>
  <si>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</si>
  <si>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</si>
  <si>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</si>
  <si>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CMI REUMATOLOGIE STOICA -ecografii</t>
  </si>
  <si>
    <t>TOTAL ACTE ADITIONALE CLINIC     +MED FAM</t>
  </si>
  <si>
    <t>S.C. AXA DESIGN S.R.L BARLAD CT</t>
  </si>
  <si>
    <t>AUDIOSAN SRL VASLUI ECO+CT</t>
  </si>
  <si>
    <t>SPITAL HUSI radiologie, eco</t>
  </si>
  <si>
    <t>SPITAL VASLUI radiologie, eco, CT</t>
  </si>
  <si>
    <t>S.C. TELKAPHARM S.R.L. VASLUI RMN , eco</t>
  </si>
  <si>
    <t>TOTAL CONTRACTE PARACLINIC</t>
  </si>
  <si>
    <t>TOTAL RADIOLOGIE IMAGISTICA  MEDICALA FURNIZORI DIN JUD.VASLUI</t>
  </si>
  <si>
    <t>Intocmit,</t>
  </si>
  <si>
    <t>Director ex.DRC</t>
  </si>
  <si>
    <t xml:space="preserve">SOCIETATEA CIVILA BARLAD </t>
  </si>
  <si>
    <t>SC CLINICAL TEST SRL</t>
  </si>
  <si>
    <t>AMB. SPITAL JUDETEAN VASLUI</t>
  </si>
  <si>
    <t xml:space="preserve">Ec.Haba Maricica </t>
  </si>
  <si>
    <t>Sef  Serv. D.S.M.</t>
  </si>
  <si>
    <t>MAI</t>
  </si>
  <si>
    <t>DIRECTOR GENERAL,</t>
  </si>
  <si>
    <t>SPITALUL JUDETEAN VASLUI - ecografii</t>
  </si>
  <si>
    <t>Ec. Cosma Marian</t>
  </si>
  <si>
    <t>Ec. CHITARIU MIHAELA GABRIELA</t>
  </si>
  <si>
    <t>TRIM.I 2022</t>
  </si>
  <si>
    <t>TRIM.II 2022</t>
  </si>
  <si>
    <t>TRIM.III 2022</t>
  </si>
  <si>
    <t>TRIM.IV 2022</t>
  </si>
  <si>
    <t>AN 2022</t>
  </si>
  <si>
    <t>TOTAL PARACLINIC 2022  ( ANALIZE MED+ANAT.PATOLOGICA+RAD.IMAGISTICA MED)</t>
  </si>
  <si>
    <t>TOTAL</t>
  </si>
  <si>
    <t>2022 DECONTAT</t>
  </si>
  <si>
    <t>MONITOR</t>
  </si>
  <si>
    <t>FEBRUARIE 2022 DECONTAT</t>
  </si>
  <si>
    <t>MARTIE 2022 DECONTAT</t>
  </si>
  <si>
    <t>APRILIE</t>
  </si>
  <si>
    <t>ec. Cosma Marian</t>
  </si>
  <si>
    <t>SEPTEMBRIE</t>
  </si>
  <si>
    <t>OCTOMBRIE</t>
  </si>
  <si>
    <t>NOIEMBRIE</t>
  </si>
  <si>
    <t>DECEMBRIE</t>
  </si>
  <si>
    <t xml:space="preserve"> APRILIE 2022 DECONTAT</t>
  </si>
  <si>
    <t>MAI 2022 DECONTAT</t>
  </si>
  <si>
    <t>IUNIE 2022 DECONTAT</t>
  </si>
  <si>
    <t>IULIE 2022 CU ECONOMII</t>
  </si>
  <si>
    <t>10% DIN AUGUST 2022</t>
  </si>
  <si>
    <t>IULIE 2022 CU 10%</t>
  </si>
  <si>
    <t>AUGUST 2022 DIMINUAT</t>
  </si>
  <si>
    <t>AUGUST 2022</t>
  </si>
  <si>
    <t>Anexa nr. 1 la referatul nr. 16644 / 01.08.2022</t>
  </si>
  <si>
    <t xml:space="preserve">REPARTIZARE 10%  DIN LUNA AUGUST 2022 IN LUNA IULIE 2022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</si>
</sst>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19" applyFont="1" applyBorder="1" applyAlignment="1">
      <alignment vertical="center" wrapText="1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vertical="center" wrapText="1"/>
      <protection/>
    </xf>
    <xf numFmtId="0" fontId="2" fillId="0" borderId="0" xfId="19" applyFont="1" applyAlignment="1">
      <alignment vertical="center" wrapText="1"/>
      <protection/>
    </xf>
    <xf numFmtId="0" fontId="1" fillId="0" borderId="0" xfId="19" applyFont="1" applyAlignment="1">
      <alignment vertical="center" wrapText="1"/>
      <protection/>
    </xf>
    <xf numFmtId="0" fontId="3" fillId="0" borderId="0" xfId="19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3" fillId="0" borderId="0" xfId="19" applyFont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4" fillId="0" borderId="1" xfId="19" applyFont="1" applyBorder="1" applyAlignment="1">
      <alignment horizontal="center"/>
      <protection/>
    </xf>
    <xf numFmtId="0" fontId="5" fillId="3" borderId="2" xfId="19" applyFont="1" applyFill="1" applyBorder="1" applyAlignment="1" applyProtection="1">
      <alignment horizontal="center" vertical="center"/>
      <protection/>
    </xf>
    <xf numFmtId="4" fontId="4" fillId="4" borderId="3" xfId="19" applyNumberFormat="1" applyFont="1" applyFill="1" applyBorder="1" applyAlignment="1">
      <alignment horizontal="center" vertical="center"/>
      <protection/>
    </xf>
    <xf numFmtId="4" fontId="4" fillId="4" borderId="2" xfId="19" applyNumberFormat="1" applyFont="1" applyFill="1" applyBorder="1" applyAlignment="1">
      <alignment horizontal="center" vertical="center"/>
      <protection/>
    </xf>
    <xf numFmtId="4" fontId="4" fillId="3" borderId="2" xfId="19" applyNumberFormat="1" applyFont="1" applyFill="1" applyBorder="1" applyAlignment="1">
      <alignment horizontal="center" vertical="center"/>
      <protection/>
    </xf>
    <xf numFmtId="4" fontId="4" fillId="5" borderId="2" xfId="19" applyNumberFormat="1" applyFont="1" applyFill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/>
      <protection/>
    </xf>
    <xf numFmtId="164" fontId="4" fillId="4" borderId="5" xfId="19" applyNumberFormat="1" applyFont="1" applyFill="1" applyBorder="1" applyAlignment="1">
      <alignment horizontal="center"/>
      <protection/>
    </xf>
    <xf numFmtId="164" fontId="4" fillId="4" borderId="6" xfId="19" applyNumberFormat="1" applyFont="1" applyFill="1" applyBorder="1" applyAlignment="1">
      <alignment horizontal="center"/>
      <protection/>
    </xf>
    <xf numFmtId="164" fontId="4" fillId="3" borderId="6" xfId="19" applyNumberFormat="1" applyFont="1" applyFill="1" applyBorder="1" applyAlignment="1">
      <alignment horizontal="center"/>
      <protection/>
    </xf>
    <xf numFmtId="164" fontId="4" fillId="5" borderId="6" xfId="19" applyNumberFormat="1" applyFont="1" applyFill="1" applyBorder="1" applyAlignment="1">
      <alignment horizontal="center"/>
      <protection/>
    </xf>
    <xf numFmtId="0" fontId="6" fillId="0" borderId="4" xfId="19" applyFont="1" applyBorder="1">
      <alignment/>
      <protection/>
    </xf>
    <xf numFmtId="0" fontId="4" fillId="4" borderId="5" xfId="19" applyNumberFormat="1" applyFont="1" applyFill="1" applyBorder="1" applyAlignment="1">
      <alignment horizontal="center"/>
      <protection/>
    </xf>
    <xf numFmtId="0" fontId="4" fillId="3" borderId="5" xfId="19" applyNumberFormat="1" applyFont="1" applyFill="1" applyBorder="1" applyAlignment="1">
      <alignment horizontal="center"/>
      <protection/>
    </xf>
    <xf numFmtId="0" fontId="4" fillId="5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4" borderId="7" xfId="19" applyNumberFormat="1" applyFont="1" applyFill="1" applyBorder="1" applyAlignment="1">
      <alignment horizontal="center"/>
      <protection/>
    </xf>
    <xf numFmtId="0" fontId="2" fillId="4" borderId="8" xfId="19" applyNumberFormat="1" applyFont="1" applyFill="1" applyBorder="1" applyAlignment="1">
      <alignment horizontal="center"/>
      <protection/>
    </xf>
    <xf numFmtId="0" fontId="2" fillId="3" borderId="9" xfId="19" applyNumberFormat="1" applyFont="1" applyFill="1" applyBorder="1" applyAlignment="1">
      <alignment horizontal="center"/>
      <protection/>
    </xf>
    <xf numFmtId="0" fontId="2" fillId="0" borderId="10" xfId="19" applyFont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4" fontId="7" fillId="0" borderId="10" xfId="19" applyNumberFormat="1" applyFont="1" applyBorder="1" applyAlignment="1">
      <alignment horizontal="right" vertical="center" wrapText="1"/>
      <protection/>
    </xf>
    <xf numFmtId="4" fontId="7" fillId="0" borderId="10" xfId="19" applyNumberFormat="1" applyFont="1" applyBorder="1">
      <alignment/>
      <protection/>
    </xf>
    <xf numFmtId="4" fontId="7" fillId="3" borderId="10" xfId="19" applyNumberFormat="1" applyFont="1" applyFill="1" applyBorder="1">
      <alignment/>
      <protection/>
    </xf>
    <xf numFmtId="4" fontId="7" fillId="5" borderId="10" xfId="19" applyNumberFormat="1" applyFont="1" applyFill="1" applyBorder="1">
      <alignment/>
      <protection/>
    </xf>
    <xf numFmtId="0" fontId="2" fillId="0" borderId="10" xfId="0" applyFont="1" applyFill="1" applyBorder="1" applyAlignment="1">
      <alignment wrapText="1"/>
    </xf>
    <xf numFmtId="4" fontId="7" fillId="0" borderId="10" xfId="19" applyNumberFormat="1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wrapText="1"/>
    </xf>
    <xf numFmtId="0" fontId="0" fillId="2" borderId="4" xfId="19" applyFont="1" applyFill="1" applyBorder="1">
      <alignment/>
      <protection/>
    </xf>
    <xf numFmtId="0" fontId="7" fillId="2" borderId="6" xfId="19" applyFont="1" applyFill="1" applyBorder="1" applyAlignment="1" applyProtection="1">
      <alignment horizontal="center" vertical="center" wrapText="1"/>
      <protection/>
    </xf>
    <xf numFmtId="4" fontId="7" fillId="2" borderId="6" xfId="19" applyNumberFormat="1" applyFont="1" applyFill="1" applyBorder="1" applyAlignment="1">
      <alignment horizontal="right" vertical="center" wrapText="1"/>
      <protection/>
    </xf>
    <xf numFmtId="0" fontId="0" fillId="0" borderId="10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7" fillId="0" borderId="0" xfId="19" applyFont="1" applyFill="1" applyBorder="1" applyAlignment="1" applyProtection="1">
      <alignment horizontal="center" vertical="center"/>
      <protection/>
    </xf>
    <xf numFmtId="4" fontId="8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4" fontId="2" fillId="4" borderId="3" xfId="19" applyNumberFormat="1" applyFont="1" applyFill="1" applyBorder="1" applyAlignment="1">
      <alignment horizontal="center" vertical="center"/>
      <protection/>
    </xf>
    <xf numFmtId="4" fontId="2" fillId="3" borderId="2" xfId="19" applyNumberFormat="1" applyFont="1" applyFill="1" applyBorder="1" applyAlignment="1">
      <alignment horizontal="center" vertical="center"/>
      <protection/>
    </xf>
    <xf numFmtId="0" fontId="0" fillId="0" borderId="4" xfId="19" applyFont="1" applyFill="1" applyBorder="1">
      <alignment/>
      <protection/>
    </xf>
    <xf numFmtId="0" fontId="0" fillId="0" borderId="10" xfId="19" applyFont="1" applyFill="1" applyBorder="1">
      <alignment/>
      <protection/>
    </xf>
    <xf numFmtId="4" fontId="7" fillId="0" borderId="10" xfId="19" applyNumberFormat="1" applyFont="1" applyBorder="1" applyAlignment="1" applyProtection="1">
      <alignment horizontal="right" vertical="center"/>
      <protection/>
    </xf>
    <xf numFmtId="4" fontId="7" fillId="0" borderId="11" xfId="19" applyNumberFormat="1" applyFont="1" applyBorder="1" applyAlignment="1" applyProtection="1">
      <alignment horizontal="right" vertical="center"/>
      <protection/>
    </xf>
    <xf numFmtId="4" fontId="7" fillId="0" borderId="10" xfId="19" applyNumberFormat="1" applyFont="1" applyBorder="1">
      <alignment/>
      <protection/>
    </xf>
    <xf numFmtId="0" fontId="0" fillId="6" borderId="10" xfId="19" applyFont="1" applyFill="1" applyBorder="1">
      <alignment/>
      <protection/>
    </xf>
    <xf numFmtId="0" fontId="2" fillId="4" borderId="10" xfId="19" applyFont="1" applyFill="1" applyBorder="1" applyAlignment="1">
      <alignment horizontal="center" vertical="center" wrapText="1"/>
      <protection/>
    </xf>
    <xf numFmtId="4" fontId="7" fillId="4" borderId="10" xfId="19" applyNumberFormat="1" applyFont="1" applyFill="1" applyBorder="1">
      <alignment/>
      <protection/>
    </xf>
    <xf numFmtId="4" fontId="7" fillId="0" borderId="10" xfId="19" applyNumberFormat="1" applyFont="1" applyBorder="1" applyAlignment="1" applyProtection="1">
      <alignment vertical="center"/>
      <protection/>
    </xf>
    <xf numFmtId="4" fontId="7" fillId="0" borderId="10" xfId="19" applyNumberFormat="1" applyFont="1" applyBorder="1" applyAlignment="1">
      <alignment vertical="center" wrapText="1"/>
      <protection/>
    </xf>
    <xf numFmtId="0" fontId="2" fillId="4" borderId="10" xfId="19" applyFont="1" applyFill="1" applyBorder="1">
      <alignment/>
      <protection/>
    </xf>
    <xf numFmtId="4" fontId="7" fillId="4" borderId="10" xfId="19" applyNumberFormat="1" applyFont="1" applyFill="1" applyBorder="1" applyAlignment="1">
      <alignment wrapText="1"/>
      <protection/>
    </xf>
    <xf numFmtId="0" fontId="0" fillId="3" borderId="10" xfId="19" applyFont="1" applyFill="1" applyBorder="1">
      <alignment/>
      <protection/>
    </xf>
    <xf numFmtId="0" fontId="9" fillId="2" borderId="10" xfId="19" applyFont="1" applyFill="1" applyBorder="1" applyAlignment="1" applyProtection="1">
      <alignment horizontal="center" vertical="center" wrapText="1"/>
      <protection/>
    </xf>
    <xf numFmtId="4" fontId="7" fillId="2" borderId="10" xfId="19" applyNumberFormat="1" applyFont="1" applyFill="1" applyBorder="1" applyAlignment="1" applyProtection="1">
      <alignment horizontal="right" vertical="center" wrapText="1"/>
      <protection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6" fillId="0" borderId="0" xfId="19" applyFont="1">
      <alignment/>
      <protection/>
    </xf>
    <xf numFmtId="4" fontId="10" fillId="0" borderId="0" xfId="19" applyNumberFormat="1" applyFont="1" applyFill="1" applyBorder="1" applyAlignment="1">
      <alignment horizontal="right" vertical="center" wrapText="1"/>
      <protection/>
    </xf>
    <xf numFmtId="4" fontId="6" fillId="0" borderId="0" xfId="19" applyNumberFormat="1" applyFont="1" applyFill="1">
      <alignment/>
      <protection/>
    </xf>
    <xf numFmtId="0" fontId="6" fillId="0" borderId="0" xfId="19" applyFont="1" applyFill="1">
      <alignment/>
      <protection/>
    </xf>
    <xf numFmtId="0" fontId="11" fillId="0" borderId="0" xfId="19" applyFont="1">
      <alignment/>
      <protection/>
    </xf>
    <xf numFmtId="4" fontId="6" fillId="0" borderId="0" xfId="19" applyNumberFormat="1" applyFont="1" applyFill="1" applyAlignment="1">
      <alignment wrapText="1"/>
      <protection/>
    </xf>
    <xf numFmtId="0" fontId="0" fillId="7" borderId="10" xfId="19" applyFont="1" applyFill="1" applyBorder="1">
      <alignment/>
      <protection/>
    </xf>
    <xf numFmtId="0" fontId="0" fillId="7" borderId="10" xfId="19" applyFont="1" applyFill="1" applyBorder="1">
      <alignment/>
      <protection/>
    </xf>
    <xf numFmtId="0" fontId="0" fillId="7" borderId="10" xfId="19" applyFont="1" applyFill="1" applyBorder="1" applyAlignment="1">
      <alignment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4" fontId="4" fillId="4" borderId="5" xfId="19" applyNumberFormat="1" applyFont="1" applyFill="1" applyBorder="1" applyAlignment="1">
      <alignment horizontal="center" vertical="center" wrapText="1"/>
      <protection/>
    </xf>
    <xf numFmtId="0" fontId="4" fillId="4" borderId="5" xfId="19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64" fontId="4" fillId="4" borderId="2" xfId="19" applyNumberFormat="1" applyFont="1" applyFill="1" applyBorder="1" applyAlignment="1">
      <alignment horizontal="center" vertical="center" wrapText="1"/>
      <protection/>
    </xf>
    <xf numFmtId="164" fontId="4" fillId="4" borderId="6" xfId="19" applyNumberFormat="1" applyFont="1" applyFill="1" applyBorder="1" applyAlignment="1">
      <alignment horizontal="center" vertical="center" wrapText="1"/>
      <protection/>
    </xf>
    <xf numFmtId="164" fontId="4" fillId="4" borderId="12" xfId="19" applyNumberFormat="1" applyFont="1" applyFill="1" applyBorder="1" applyAlignment="1">
      <alignment horizontal="center" vertical="center" wrapText="1"/>
      <protection/>
    </xf>
    <xf numFmtId="4" fontId="4" fillId="4" borderId="2" xfId="19" applyNumberFormat="1" applyFont="1" applyFill="1" applyBorder="1" applyAlignment="1">
      <alignment horizontal="center" vertical="center" wrapText="1"/>
      <protection/>
    </xf>
    <xf numFmtId="4" fontId="4" fillId="4" borderId="6" xfId="19" applyNumberFormat="1" applyFont="1" applyFill="1" applyBorder="1" applyAlignment="1">
      <alignment horizontal="center" vertical="center" wrapText="1"/>
      <protection/>
    </xf>
    <xf numFmtId="4" fontId="4" fillId="4" borderId="12" xfId="19" applyNumberFormat="1" applyFont="1" applyFill="1" applyBorder="1" applyAlignment="1">
      <alignment horizontal="center" vertical="center" wrapText="1"/>
      <protection/>
    </xf>
    <xf numFmtId="0" fontId="2" fillId="4" borderId="13" xfId="19" applyFont="1" applyFill="1" applyBorder="1" applyAlignment="1">
      <alignment horizontal="center" vertical="center"/>
      <protection/>
    </xf>
    <xf numFmtId="0" fontId="2" fillId="4" borderId="14" xfId="19" applyFont="1" applyFill="1" applyBorder="1" applyAlignment="1">
      <alignment horizontal="center" vertical="center"/>
      <protection/>
    </xf>
    <xf numFmtId="0" fontId="2" fillId="4" borderId="15" xfId="19" applyFont="1" applyFill="1" applyBorder="1" applyAlignment="1">
      <alignment horizontal="center" vertical="center"/>
      <protection/>
    </xf>
    <xf numFmtId="164" fontId="4" fillId="4" borderId="2" xfId="19" applyNumberFormat="1" applyFont="1" applyFill="1" applyBorder="1" applyAlignment="1">
      <alignment horizontal="center" wrapText="1"/>
      <protection/>
    </xf>
    <xf numFmtId="164" fontId="4" fillId="4" borderId="6" xfId="19" applyNumberFormat="1" applyFont="1" applyFill="1" applyBorder="1" applyAlignment="1">
      <alignment horizontal="center" wrapText="1"/>
      <protection/>
    </xf>
    <xf numFmtId="164" fontId="4" fillId="4" borderId="12" xfId="19" applyNumberFormat="1" applyFont="1" applyFill="1" applyBorder="1" applyAlignment="1">
      <alignment horizontal="center" wrapText="1"/>
      <protection/>
    </xf>
    <xf numFmtId="49" fontId="4" fillId="4" borderId="2" xfId="19" applyNumberFormat="1" applyFont="1" applyFill="1" applyBorder="1" applyAlignment="1">
      <alignment horizontal="center" vertical="center" wrapText="1"/>
      <protection/>
    </xf>
    <xf numFmtId="49" fontId="4" fillId="4" borderId="6" xfId="19" applyNumberFormat="1" applyFont="1" applyFill="1" applyBorder="1" applyAlignment="1">
      <alignment horizontal="center" vertical="center" wrapText="1"/>
      <protection/>
    </xf>
    <xf numFmtId="49" fontId="4" fillId="4" borderId="12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5" fillId="3" borderId="2" xfId="19" applyFont="1" applyFill="1" applyBorder="1" applyAlignment="1" applyProtection="1">
      <alignment horizontal="center" vertical="center"/>
      <protection/>
    </xf>
    <xf numFmtId="0" fontId="5" fillId="3" borderId="6" xfId="19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view="pageBreakPreview" zoomScale="60" workbookViewId="0" topLeftCell="A1">
      <pane xSplit="2" topLeftCell="C1" activePane="topRight" state="frozen"/>
      <selection pane="topLeft" activeCell="A1" sqref="A1"/>
      <selection pane="topRight" activeCell="I3" sqref="I3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3" width="14.57421875" style="0" customWidth="1"/>
    <col min="4" max="4" width="13.7109375" style="0" bestFit="1" customWidth="1"/>
    <col min="5" max="5" width="14.8515625" style="0" customWidth="1"/>
    <col min="6" max="6" width="14.421875" style="0" customWidth="1"/>
    <col min="7" max="7" width="17.140625" style="0" customWidth="1"/>
    <col min="8" max="8" width="14.00390625" style="0" customWidth="1"/>
    <col min="9" max="9" width="13.28125" style="0" bestFit="1" customWidth="1"/>
    <col min="10" max="11" width="14.7109375" style="0" bestFit="1" customWidth="1"/>
    <col min="12" max="13" width="14.7109375" style="0" customWidth="1"/>
    <col min="14" max="14" width="13.28125" style="0" bestFit="1" customWidth="1"/>
    <col min="15" max="15" width="13.28125" style="0" customWidth="1"/>
    <col min="16" max="16" width="13.28125" style="0" bestFit="1" customWidth="1"/>
    <col min="17" max="17" width="15.421875" style="0" bestFit="1" customWidth="1"/>
    <col min="18" max="18" width="14.140625" style="0" customWidth="1"/>
    <col min="19" max="19" width="14.7109375" style="0" bestFit="1" customWidth="1"/>
    <col min="20" max="20" width="15.00390625" style="0" customWidth="1"/>
    <col min="21" max="21" width="14.421875" style="0" customWidth="1"/>
    <col min="22" max="22" width="19.421875" style="0" bestFit="1" customWidth="1"/>
    <col min="24" max="24" width="10.140625" style="0" bestFit="1" customWidth="1"/>
    <col min="25" max="25" width="11.7109375" style="0" bestFit="1" customWidth="1"/>
    <col min="26" max="26" width="10.140625" style="0" bestFit="1" customWidth="1"/>
  </cols>
  <sheetData>
    <row r="1" spans="1:20" ht="18">
      <c r="A1" s="1" t="s">
        <v>0</v>
      </c>
      <c r="B1" s="1"/>
      <c r="C1" s="1"/>
      <c r="D1" s="1"/>
      <c r="E1" s="1"/>
      <c r="F1" s="1"/>
      <c r="G1" s="1"/>
      <c r="H1" s="1"/>
      <c r="I1" s="1"/>
      <c r="R1" s="2" t="s">
        <v>82</v>
      </c>
      <c r="S1" s="2"/>
      <c r="T1" s="2"/>
    </row>
    <row r="2" spans="1:20" ht="18">
      <c r="A2" s="1" t="s">
        <v>2</v>
      </c>
      <c r="B2" s="3"/>
      <c r="C2" s="3"/>
      <c r="D2" s="3"/>
      <c r="E2" s="3"/>
      <c r="F2" s="3"/>
      <c r="G2" s="3"/>
      <c r="H2" s="3"/>
      <c r="I2" s="3"/>
      <c r="J2" s="4"/>
      <c r="P2" s="5"/>
      <c r="R2" s="2" t="s">
        <v>1</v>
      </c>
      <c r="S2" s="2"/>
      <c r="T2" s="2"/>
    </row>
    <row r="3" spans="1:20" ht="18">
      <c r="A3" s="3" t="s">
        <v>3</v>
      </c>
      <c r="B3" s="118" t="s">
        <v>83</v>
      </c>
      <c r="C3" s="119"/>
      <c r="D3" s="119"/>
      <c r="E3" s="119"/>
      <c r="F3" s="119"/>
      <c r="G3" s="119"/>
      <c r="H3" s="102"/>
      <c r="I3" s="6"/>
      <c r="J3" s="6"/>
      <c r="K3" s="6"/>
      <c r="L3" s="6"/>
      <c r="M3" s="6"/>
      <c r="N3" s="6"/>
      <c r="O3" s="6"/>
      <c r="R3" s="2" t="s">
        <v>53</v>
      </c>
      <c r="S3" s="82"/>
      <c r="T3" s="2"/>
    </row>
    <row r="4" spans="1:18" ht="18">
      <c r="A4" s="7"/>
      <c r="B4" s="8"/>
      <c r="C4" s="9"/>
      <c r="D4" s="10"/>
      <c r="E4" s="8"/>
      <c r="F4" s="8"/>
      <c r="G4" s="11"/>
      <c r="H4" s="8"/>
      <c r="I4" s="8"/>
      <c r="J4" s="12"/>
      <c r="K4" s="12"/>
      <c r="L4" s="12"/>
      <c r="M4" s="12"/>
      <c r="N4" s="12"/>
      <c r="O4" s="12"/>
      <c r="R4" s="82" t="s">
        <v>56</v>
      </c>
    </row>
    <row r="5" spans="1:22" ht="18">
      <c r="A5" s="7"/>
      <c r="B5" s="7"/>
      <c r="C5" s="13"/>
      <c r="D5" s="14"/>
      <c r="E5" s="7"/>
      <c r="F5" s="7"/>
      <c r="G5" s="15"/>
      <c r="H5" s="7"/>
      <c r="I5" s="7"/>
      <c r="T5" s="2"/>
      <c r="U5" s="2"/>
      <c r="V5" s="2"/>
    </row>
    <row r="6" spans="1:6" ht="15.75" thickBot="1">
      <c r="A6" s="16" t="s">
        <v>4</v>
      </c>
      <c r="B6" s="17"/>
      <c r="C6" s="17"/>
      <c r="D6" s="7"/>
      <c r="E6" s="7"/>
      <c r="F6" s="7"/>
    </row>
    <row r="7" spans="1:22" ht="15" customHeight="1">
      <c r="A7" s="18" t="s">
        <v>5</v>
      </c>
      <c r="B7" s="120" t="s">
        <v>6</v>
      </c>
      <c r="C7" s="20"/>
      <c r="D7" s="112" t="s">
        <v>66</v>
      </c>
      <c r="E7" s="112" t="s">
        <v>67</v>
      </c>
      <c r="F7" s="22"/>
      <c r="G7" s="103" t="s">
        <v>74</v>
      </c>
      <c r="H7" s="106" t="s">
        <v>75</v>
      </c>
      <c r="I7" s="103" t="s">
        <v>76</v>
      </c>
      <c r="J7" s="22"/>
      <c r="K7" s="103" t="s">
        <v>77</v>
      </c>
      <c r="L7" s="103" t="s">
        <v>78</v>
      </c>
      <c r="M7" s="103" t="s">
        <v>79</v>
      </c>
      <c r="N7" s="115" t="s">
        <v>81</v>
      </c>
      <c r="O7" s="103" t="s">
        <v>80</v>
      </c>
      <c r="P7" s="21"/>
      <c r="Q7" s="22"/>
      <c r="R7" s="20"/>
      <c r="S7" s="20"/>
      <c r="T7" s="21"/>
      <c r="U7" s="22"/>
      <c r="V7" s="23"/>
    </row>
    <row r="8" spans="1:22" ht="15">
      <c r="A8" s="24"/>
      <c r="B8" s="121"/>
      <c r="C8" s="97" t="s">
        <v>7</v>
      </c>
      <c r="D8" s="113"/>
      <c r="E8" s="113"/>
      <c r="F8" s="27" t="s">
        <v>57</v>
      </c>
      <c r="G8" s="104"/>
      <c r="H8" s="107"/>
      <c r="I8" s="104"/>
      <c r="J8" s="27" t="s">
        <v>58</v>
      </c>
      <c r="K8" s="104"/>
      <c r="L8" s="104"/>
      <c r="M8" s="104"/>
      <c r="N8" s="116"/>
      <c r="O8" s="104"/>
      <c r="P8" s="26" t="s">
        <v>13</v>
      </c>
      <c r="Q8" s="27" t="s">
        <v>59</v>
      </c>
      <c r="R8" s="25" t="s">
        <v>14</v>
      </c>
      <c r="S8" s="25" t="s">
        <v>15</v>
      </c>
      <c r="T8" s="26" t="s">
        <v>16</v>
      </c>
      <c r="U8" s="27" t="s">
        <v>60</v>
      </c>
      <c r="V8" s="28" t="s">
        <v>61</v>
      </c>
    </row>
    <row r="9" spans="1:22" ht="30.75" thickBot="1">
      <c r="A9" s="29"/>
      <c r="B9" s="121"/>
      <c r="C9" s="98" t="s">
        <v>64</v>
      </c>
      <c r="D9" s="114"/>
      <c r="E9" s="114"/>
      <c r="F9" s="31"/>
      <c r="G9" s="105"/>
      <c r="H9" s="108"/>
      <c r="I9" s="105"/>
      <c r="J9" s="31"/>
      <c r="K9" s="105"/>
      <c r="L9" s="105"/>
      <c r="M9" s="105"/>
      <c r="N9" s="117"/>
      <c r="O9" s="105"/>
      <c r="P9" s="30">
        <v>2022</v>
      </c>
      <c r="Q9" s="31"/>
      <c r="R9" s="30">
        <v>2022</v>
      </c>
      <c r="S9" s="30">
        <v>2022</v>
      </c>
      <c r="T9" s="30">
        <v>2022</v>
      </c>
      <c r="U9" s="31"/>
      <c r="V9" s="32"/>
    </row>
    <row r="10" spans="1:22" ht="15">
      <c r="A10" s="33">
        <v>0</v>
      </c>
      <c r="B10" s="19">
        <v>1</v>
      </c>
      <c r="C10" s="34">
        <v>2</v>
      </c>
      <c r="D10" s="35">
        <v>3</v>
      </c>
      <c r="E10" s="35">
        <v>4</v>
      </c>
      <c r="F10" s="36">
        <v>5</v>
      </c>
      <c r="G10" s="34">
        <v>6</v>
      </c>
      <c r="H10" s="35">
        <v>7</v>
      </c>
      <c r="I10" s="35">
        <v>8</v>
      </c>
      <c r="J10" s="36">
        <v>9</v>
      </c>
      <c r="K10" s="34">
        <v>10</v>
      </c>
      <c r="L10" s="34">
        <v>11</v>
      </c>
      <c r="M10" s="34">
        <v>12</v>
      </c>
      <c r="N10" s="35">
        <v>13</v>
      </c>
      <c r="O10" s="35">
        <v>14</v>
      </c>
      <c r="P10" s="35">
        <v>15</v>
      </c>
      <c r="Q10" s="36">
        <v>16</v>
      </c>
      <c r="R10" s="35">
        <v>17</v>
      </c>
      <c r="S10" s="36">
        <v>18</v>
      </c>
      <c r="T10" s="35">
        <v>19</v>
      </c>
      <c r="U10" s="36">
        <v>20</v>
      </c>
      <c r="V10" s="35">
        <v>21</v>
      </c>
    </row>
    <row r="11" spans="1:25" ht="15.75">
      <c r="A11" s="37">
        <v>1</v>
      </c>
      <c r="B11" s="38" t="s">
        <v>17</v>
      </c>
      <c r="C11" s="39">
        <v>50407.41</v>
      </c>
      <c r="D11" s="40">
        <v>46341.41</v>
      </c>
      <c r="E11" s="40">
        <v>41491.44</v>
      </c>
      <c r="F11" s="41">
        <f aca="true" t="shared" si="0" ref="F11:F25">C11+D11+E11</f>
        <v>138240.26</v>
      </c>
      <c r="G11" s="39">
        <v>50562.9</v>
      </c>
      <c r="H11" s="40">
        <v>52264.38</v>
      </c>
      <c r="I11" s="40">
        <v>44515.42</v>
      </c>
      <c r="J11" s="41">
        <f>G11+H11+I11</f>
        <v>147342.7</v>
      </c>
      <c r="K11" s="40">
        <v>49513.55673297776</v>
      </c>
      <c r="L11" s="40">
        <v>4763.34</v>
      </c>
      <c r="M11" s="40">
        <f>K11+L11</f>
        <v>54276.896732977766</v>
      </c>
      <c r="N11" s="40">
        <v>49047.71591453254</v>
      </c>
      <c r="O11" s="40">
        <f>N11-L11</f>
        <v>44284.375914532546</v>
      </c>
      <c r="P11" s="40">
        <v>49047.71591453254</v>
      </c>
      <c r="Q11" s="41">
        <f>M11+O11+P11</f>
        <v>147608.98856204285</v>
      </c>
      <c r="R11" s="39">
        <v>24294.663023086214</v>
      </c>
      <c r="S11" s="39">
        <v>24294.663023086214</v>
      </c>
      <c r="T11" s="39">
        <v>24294.663023086214</v>
      </c>
      <c r="U11" s="41">
        <f aca="true" t="shared" si="1" ref="U11:U25">R11+S11+T11</f>
        <v>72883.98906925865</v>
      </c>
      <c r="V11" s="42">
        <f aca="true" t="shared" si="2" ref="V11:V25">F11+J11+Q11+U11</f>
        <v>506075.9376313016</v>
      </c>
      <c r="Y11" s="5"/>
    </row>
    <row r="12" spans="1:25" ht="15.75">
      <c r="A12" s="37">
        <v>2</v>
      </c>
      <c r="B12" s="38" t="s">
        <v>26</v>
      </c>
      <c r="C12" s="39">
        <v>25879.19856616154</v>
      </c>
      <c r="D12" s="40">
        <v>28696.98</v>
      </c>
      <c r="E12" s="40">
        <v>23348.03</v>
      </c>
      <c r="F12" s="41">
        <f>C12+D12+E12</f>
        <v>77924.20856616154</v>
      </c>
      <c r="G12" s="39">
        <v>0</v>
      </c>
      <c r="H12" s="40">
        <v>0</v>
      </c>
      <c r="I12" s="39">
        <v>0</v>
      </c>
      <c r="J12" s="41">
        <f aca="true" t="shared" si="3" ref="J12:J25">G12+H12+I12</f>
        <v>0</v>
      </c>
      <c r="K12" s="39">
        <v>0</v>
      </c>
      <c r="L12" s="40">
        <v>0</v>
      </c>
      <c r="M12" s="40">
        <f aca="true" t="shared" si="4" ref="M12:M25">K12+L12</f>
        <v>0</v>
      </c>
      <c r="N12" s="39">
        <v>0</v>
      </c>
      <c r="O12" s="40">
        <f aca="true" t="shared" si="5" ref="O12:O25">N12-L12</f>
        <v>0</v>
      </c>
      <c r="P12" s="39">
        <v>0</v>
      </c>
      <c r="Q12" s="41">
        <f aca="true" t="shared" si="6" ref="Q12:Q25">M12+O12+P12</f>
        <v>0</v>
      </c>
      <c r="R12" s="39">
        <v>0</v>
      </c>
      <c r="S12" s="39">
        <v>0</v>
      </c>
      <c r="T12" s="39">
        <v>0</v>
      </c>
      <c r="U12" s="41">
        <f>R12+S12+T12</f>
        <v>0</v>
      </c>
      <c r="V12" s="42">
        <f t="shared" si="2"/>
        <v>77924.20856616154</v>
      </c>
      <c r="Y12" s="5"/>
    </row>
    <row r="13" spans="1:25" ht="15.75" customHeight="1">
      <c r="A13" s="37">
        <v>3</v>
      </c>
      <c r="B13" s="43" t="s">
        <v>18</v>
      </c>
      <c r="C13" s="39">
        <v>34837.9</v>
      </c>
      <c r="D13" s="40">
        <v>29392.27</v>
      </c>
      <c r="E13" s="40">
        <v>32041.53</v>
      </c>
      <c r="F13" s="41">
        <f t="shared" si="0"/>
        <v>96271.7</v>
      </c>
      <c r="G13" s="39">
        <v>32014.2</v>
      </c>
      <c r="H13" s="40">
        <v>44066.73</v>
      </c>
      <c r="I13" s="40">
        <v>33930.53</v>
      </c>
      <c r="J13" s="41">
        <f t="shared" si="3"/>
        <v>110011.46</v>
      </c>
      <c r="K13" s="40">
        <v>37835.298694186655</v>
      </c>
      <c r="L13" s="40">
        <v>3781.02</v>
      </c>
      <c r="M13" s="40">
        <f t="shared" si="4"/>
        <v>41616.31869418665</v>
      </c>
      <c r="N13" s="40">
        <v>37835.298694186655</v>
      </c>
      <c r="O13" s="40">
        <f t="shared" si="5"/>
        <v>34054.27869418666</v>
      </c>
      <c r="P13" s="40">
        <v>37835.298694186655</v>
      </c>
      <c r="Q13" s="41">
        <f t="shared" si="6"/>
        <v>113505.89608255996</v>
      </c>
      <c r="R13" s="39">
        <v>18740.848885905536</v>
      </c>
      <c r="S13" s="39">
        <v>18740.848885905536</v>
      </c>
      <c r="T13" s="39">
        <v>18740.848885905536</v>
      </c>
      <c r="U13" s="41">
        <f t="shared" si="1"/>
        <v>56222.54665771661</v>
      </c>
      <c r="V13" s="42">
        <f t="shared" si="2"/>
        <v>376011.6027402766</v>
      </c>
      <c r="Y13" s="5"/>
    </row>
    <row r="14" spans="1:25" ht="15.75">
      <c r="A14" s="37">
        <v>4</v>
      </c>
      <c r="B14" s="38" t="s">
        <v>29</v>
      </c>
      <c r="C14" s="44">
        <v>46617.18</v>
      </c>
      <c r="D14" s="40">
        <v>42752.03</v>
      </c>
      <c r="E14" s="40">
        <v>38231.12</v>
      </c>
      <c r="F14" s="41">
        <f>C14+D14+E14</f>
        <v>127600.32999999999</v>
      </c>
      <c r="G14" s="39">
        <v>46171.31</v>
      </c>
      <c r="H14" s="40">
        <v>42124.34</v>
      </c>
      <c r="I14" s="40">
        <v>35241.85</v>
      </c>
      <c r="J14" s="41">
        <f t="shared" si="3"/>
        <v>123537.5</v>
      </c>
      <c r="K14" s="40">
        <v>39539.4928741106</v>
      </c>
      <c r="L14" s="40">
        <v>3913.41</v>
      </c>
      <c r="M14" s="40">
        <f t="shared" si="4"/>
        <v>43452.9028741106</v>
      </c>
      <c r="N14" s="40">
        <v>39149.03663637179</v>
      </c>
      <c r="O14" s="40">
        <f t="shared" si="5"/>
        <v>35235.62663637179</v>
      </c>
      <c r="P14" s="40">
        <v>39149.03663637179</v>
      </c>
      <c r="Q14" s="41">
        <f t="shared" si="6"/>
        <v>117837.56614685418</v>
      </c>
      <c r="R14" s="39">
        <v>19391.578894651448</v>
      </c>
      <c r="S14" s="39">
        <v>19391.578894651448</v>
      </c>
      <c r="T14" s="39">
        <v>19391.578894651448</v>
      </c>
      <c r="U14" s="41">
        <f>R14+S14+T14</f>
        <v>58174.73668395434</v>
      </c>
      <c r="V14" s="42">
        <f t="shared" si="2"/>
        <v>427150.1328308085</v>
      </c>
      <c r="Y14" s="5"/>
    </row>
    <row r="15" spans="1:25" ht="15.75">
      <c r="A15" s="37">
        <v>5</v>
      </c>
      <c r="B15" s="38" t="s">
        <v>27</v>
      </c>
      <c r="C15" s="39">
        <v>55000.34</v>
      </c>
      <c r="D15" s="40">
        <v>50404.11</v>
      </c>
      <c r="E15" s="40">
        <v>45149.52</v>
      </c>
      <c r="F15" s="41">
        <f>C15+D15+E15</f>
        <v>150553.97</v>
      </c>
      <c r="G15" s="39">
        <v>57958.53</v>
      </c>
      <c r="H15" s="40">
        <v>64819.17</v>
      </c>
      <c r="I15" s="40">
        <v>54668.65</v>
      </c>
      <c r="J15" s="41">
        <f t="shared" si="3"/>
        <v>177446.35</v>
      </c>
      <c r="K15" s="40">
        <v>61191.92229616451</v>
      </c>
      <c r="L15" s="40">
        <v>5870.1</v>
      </c>
      <c r="M15" s="40">
        <f t="shared" si="4"/>
        <v>67062.0222961645</v>
      </c>
      <c r="N15" s="40">
        <v>60636.14754166855</v>
      </c>
      <c r="O15" s="40">
        <f t="shared" si="5"/>
        <v>54766.04754166855</v>
      </c>
      <c r="P15" s="40">
        <v>60636.14754166855</v>
      </c>
      <c r="Q15" s="41">
        <f t="shared" si="6"/>
        <v>182464.2173795016</v>
      </c>
      <c r="R15" s="39">
        <v>30034.727286994705</v>
      </c>
      <c r="S15" s="39">
        <v>30034.727286994705</v>
      </c>
      <c r="T15" s="39">
        <v>30034.727286994705</v>
      </c>
      <c r="U15" s="41">
        <f>R15+S15+T15</f>
        <v>90104.18186098411</v>
      </c>
      <c r="V15" s="42">
        <f t="shared" si="2"/>
        <v>600568.7192404857</v>
      </c>
      <c r="Y15" s="5"/>
    </row>
    <row r="16" spans="1:25" ht="17.25" customHeight="1">
      <c r="A16" s="37">
        <v>6</v>
      </c>
      <c r="B16" s="45" t="s">
        <v>24</v>
      </c>
      <c r="C16" s="39">
        <v>44180.47</v>
      </c>
      <c r="D16" s="40">
        <v>41139.69</v>
      </c>
      <c r="E16" s="40">
        <v>36902.52</v>
      </c>
      <c r="F16" s="41">
        <f>C16+D16+E16</f>
        <v>122222.68</v>
      </c>
      <c r="G16" s="39">
        <v>44445.78</v>
      </c>
      <c r="H16" s="40">
        <v>46172.48</v>
      </c>
      <c r="I16" s="40">
        <v>38747.23</v>
      </c>
      <c r="J16" s="41">
        <f t="shared" si="3"/>
        <v>129365.49000000002</v>
      </c>
      <c r="K16" s="40">
        <v>43308.36411953944</v>
      </c>
      <c r="L16" s="40">
        <v>3894.39</v>
      </c>
      <c r="M16" s="40">
        <f t="shared" si="4"/>
        <v>47202.75411953944</v>
      </c>
      <c r="N16" s="40">
        <v>43308.36411953944</v>
      </c>
      <c r="O16" s="40">
        <f t="shared" si="5"/>
        <v>39413.97411953944</v>
      </c>
      <c r="P16" s="40">
        <v>43308.36411953944</v>
      </c>
      <c r="Q16" s="41">
        <f t="shared" si="6"/>
        <v>129925.0923586183</v>
      </c>
      <c r="R16" s="39">
        <v>21451.80652650084</v>
      </c>
      <c r="S16" s="39">
        <v>21451.80652650084</v>
      </c>
      <c r="T16" s="39">
        <v>21451.80652650084</v>
      </c>
      <c r="U16" s="41">
        <f>R16+S16+T16</f>
        <v>64355.41957950252</v>
      </c>
      <c r="V16" s="42">
        <f t="shared" si="2"/>
        <v>445868.68193812086</v>
      </c>
      <c r="Y16" s="5"/>
    </row>
    <row r="17" spans="1:25" ht="15.75">
      <c r="A17" s="37">
        <v>7</v>
      </c>
      <c r="B17" s="38" t="s">
        <v>19</v>
      </c>
      <c r="C17" s="44">
        <v>50599.15</v>
      </c>
      <c r="D17" s="40">
        <v>46883.88</v>
      </c>
      <c r="E17" s="40">
        <v>43154.35</v>
      </c>
      <c r="F17" s="41">
        <f t="shared" si="0"/>
        <v>140637.38</v>
      </c>
      <c r="G17" s="39">
        <v>51218.53</v>
      </c>
      <c r="H17" s="40">
        <v>52627.15</v>
      </c>
      <c r="I17" s="40">
        <v>44194.77</v>
      </c>
      <c r="J17" s="41">
        <f t="shared" si="3"/>
        <v>148040.44999999998</v>
      </c>
      <c r="K17" s="40">
        <v>49051.59585752446</v>
      </c>
      <c r="L17" s="40">
        <v>4866.98</v>
      </c>
      <c r="M17" s="40">
        <f t="shared" si="4"/>
        <v>53918.575857524454</v>
      </c>
      <c r="N17" s="40">
        <v>49051.59585752446</v>
      </c>
      <c r="O17" s="40">
        <f t="shared" si="5"/>
        <v>44184.61585752446</v>
      </c>
      <c r="P17" s="40">
        <v>49051.59585752446</v>
      </c>
      <c r="Q17" s="41">
        <f t="shared" si="6"/>
        <v>147154.78757257338</v>
      </c>
      <c r="R17" s="39">
        <v>24296.58486400744</v>
      </c>
      <c r="S17" s="39">
        <v>24296.58486400744</v>
      </c>
      <c r="T17" s="39">
        <v>24296.58486400744</v>
      </c>
      <c r="U17" s="41">
        <f t="shared" si="1"/>
        <v>72889.75459202232</v>
      </c>
      <c r="V17" s="42">
        <f t="shared" si="2"/>
        <v>508722.3721645957</v>
      </c>
      <c r="Y17" s="5"/>
    </row>
    <row r="18" spans="1:25" ht="15.75">
      <c r="A18" s="37">
        <v>8</v>
      </c>
      <c r="B18" s="38" t="s">
        <v>20</v>
      </c>
      <c r="C18" s="44">
        <v>47136.71599273848</v>
      </c>
      <c r="D18" s="40">
        <v>48304.31</v>
      </c>
      <c r="E18" s="40">
        <v>46392.6</v>
      </c>
      <c r="F18" s="41">
        <f t="shared" si="0"/>
        <v>141833.62599273847</v>
      </c>
      <c r="G18" s="39">
        <v>47151.01</v>
      </c>
      <c r="H18" s="40">
        <v>53759.61</v>
      </c>
      <c r="I18" s="40">
        <v>50325.82</v>
      </c>
      <c r="J18" s="41">
        <f t="shared" si="3"/>
        <v>151236.44</v>
      </c>
      <c r="K18" s="40">
        <v>50783.8738538315</v>
      </c>
      <c r="L18" s="40">
        <v>0</v>
      </c>
      <c r="M18" s="40">
        <f t="shared" si="4"/>
        <v>50783.8738538315</v>
      </c>
      <c r="N18" s="40">
        <v>50305.95336129442</v>
      </c>
      <c r="O18" s="40">
        <f t="shared" si="5"/>
        <v>50305.95336129442</v>
      </c>
      <c r="P18" s="40">
        <v>50305.95336129442</v>
      </c>
      <c r="Q18" s="41">
        <f t="shared" si="6"/>
        <v>151395.78057642037</v>
      </c>
      <c r="R18" s="39">
        <v>24917.902132229945</v>
      </c>
      <c r="S18" s="39">
        <v>24917.902132229945</v>
      </c>
      <c r="T18" s="39">
        <v>24917.902132229945</v>
      </c>
      <c r="U18" s="41">
        <f t="shared" si="1"/>
        <v>74753.70639668984</v>
      </c>
      <c r="V18" s="42">
        <f t="shared" si="2"/>
        <v>519219.5529658487</v>
      </c>
      <c r="Y18" s="5"/>
    </row>
    <row r="19" spans="1:25" ht="15.75">
      <c r="A19" s="37">
        <v>9</v>
      </c>
      <c r="B19" s="38" t="s">
        <v>48</v>
      </c>
      <c r="C19" s="44">
        <v>25575.20667589119</v>
      </c>
      <c r="D19" s="40">
        <v>25583.44</v>
      </c>
      <c r="E19" s="40">
        <v>25772.98</v>
      </c>
      <c r="F19" s="41">
        <f>C19+D19+E19</f>
        <v>76931.62667589118</v>
      </c>
      <c r="G19" s="39">
        <v>25360.91</v>
      </c>
      <c r="H19" s="40">
        <v>26193.32</v>
      </c>
      <c r="I19" s="40">
        <v>26388.77</v>
      </c>
      <c r="J19" s="41">
        <f t="shared" si="3"/>
        <v>77943</v>
      </c>
      <c r="K19" s="40">
        <v>26641.510815989455</v>
      </c>
      <c r="L19" s="40">
        <v>0</v>
      </c>
      <c r="M19" s="40">
        <f t="shared" si="4"/>
        <v>26641.510815989455</v>
      </c>
      <c r="N19" s="40">
        <v>26389.888838266925</v>
      </c>
      <c r="O19" s="40">
        <f t="shared" si="5"/>
        <v>26389.888838266925</v>
      </c>
      <c r="P19" s="40">
        <v>26389.888838266925</v>
      </c>
      <c r="Q19" s="41">
        <f t="shared" si="6"/>
        <v>79421.28849252331</v>
      </c>
      <c r="R19" s="39">
        <v>13071.627181571466</v>
      </c>
      <c r="S19" s="39">
        <v>13071.627181571466</v>
      </c>
      <c r="T19" s="39">
        <v>13071.627181571466</v>
      </c>
      <c r="U19" s="41">
        <f>R19+S19+T19</f>
        <v>39214.8815447144</v>
      </c>
      <c r="V19" s="42">
        <f t="shared" si="2"/>
        <v>273510.79671312886</v>
      </c>
      <c r="Y19" s="5"/>
    </row>
    <row r="20" spans="1:25" ht="15.75">
      <c r="A20" s="37">
        <v>10</v>
      </c>
      <c r="B20" s="38" t="s">
        <v>25</v>
      </c>
      <c r="C20" s="39">
        <v>34255.77758160593</v>
      </c>
      <c r="D20" s="40">
        <v>33919.56</v>
      </c>
      <c r="E20" s="40">
        <v>33733.91</v>
      </c>
      <c r="F20" s="41">
        <f>C20+D20+E20</f>
        <v>101909.24758160593</v>
      </c>
      <c r="G20" s="39">
        <v>33697.09</v>
      </c>
      <c r="H20" s="40">
        <v>37817.78</v>
      </c>
      <c r="I20" s="40">
        <v>35369.97</v>
      </c>
      <c r="J20" s="41">
        <f t="shared" si="3"/>
        <v>106884.84</v>
      </c>
      <c r="K20" s="40">
        <v>35710.07656136548</v>
      </c>
      <c r="L20" s="40">
        <v>2373.54</v>
      </c>
      <c r="M20" s="40">
        <f t="shared" si="4"/>
        <v>38083.61656136548</v>
      </c>
      <c r="N20" s="40">
        <v>35371.84393343533</v>
      </c>
      <c r="O20" s="40">
        <f t="shared" si="5"/>
        <v>32998.30393343533</v>
      </c>
      <c r="P20" s="40">
        <v>35371.84393343533</v>
      </c>
      <c r="Q20" s="41">
        <f t="shared" si="6"/>
        <v>106453.76442823614</v>
      </c>
      <c r="R20" s="39">
        <v>17520.63297637451</v>
      </c>
      <c r="S20" s="39">
        <v>17520.63297637451</v>
      </c>
      <c r="T20" s="39">
        <v>17520.63297637451</v>
      </c>
      <c r="U20" s="41">
        <f>R20+S20+T20</f>
        <v>52561.89892912353</v>
      </c>
      <c r="V20" s="42">
        <f t="shared" si="2"/>
        <v>367809.7509389656</v>
      </c>
      <c r="Y20" s="5"/>
    </row>
    <row r="21" spans="1:25" ht="15.75">
      <c r="A21" s="37">
        <v>11</v>
      </c>
      <c r="B21" s="38" t="s">
        <v>21</v>
      </c>
      <c r="C21" s="39">
        <v>38931.08</v>
      </c>
      <c r="D21" s="40">
        <v>40841.04</v>
      </c>
      <c r="E21" s="40">
        <v>34308.05</v>
      </c>
      <c r="F21" s="41">
        <f t="shared" si="0"/>
        <v>114080.17</v>
      </c>
      <c r="G21" s="39">
        <v>41081.51</v>
      </c>
      <c r="H21" s="40">
        <v>36020.05</v>
      </c>
      <c r="I21" s="44">
        <v>30189.75</v>
      </c>
      <c r="J21" s="41">
        <f t="shared" si="3"/>
        <v>107291.31</v>
      </c>
      <c r="K21" s="44">
        <v>33781.111714652725</v>
      </c>
      <c r="L21" s="40">
        <v>3232.21</v>
      </c>
      <c r="M21" s="40">
        <f t="shared" si="4"/>
        <v>37013.321714652724</v>
      </c>
      <c r="N21" s="44">
        <v>33442.07670656385</v>
      </c>
      <c r="O21" s="40">
        <f t="shared" si="5"/>
        <v>30209.86670656385</v>
      </c>
      <c r="P21" s="44">
        <v>33442.07670656385</v>
      </c>
      <c r="Q21" s="41">
        <f t="shared" si="6"/>
        <v>100665.26512778043</v>
      </c>
      <c r="R21" s="39">
        <v>16564.76696680265</v>
      </c>
      <c r="S21" s="39">
        <v>16564.76696680265</v>
      </c>
      <c r="T21" s="39">
        <v>16564.76696680265</v>
      </c>
      <c r="U21" s="41">
        <f t="shared" si="1"/>
        <v>49694.30090040795</v>
      </c>
      <c r="V21" s="42">
        <f t="shared" si="2"/>
        <v>371731.0460281884</v>
      </c>
      <c r="Y21" s="5"/>
    </row>
    <row r="22" spans="1:25" ht="15.75">
      <c r="A22" s="37">
        <v>12</v>
      </c>
      <c r="B22" s="38" t="s">
        <v>22</v>
      </c>
      <c r="C22" s="39">
        <v>51756.74</v>
      </c>
      <c r="D22" s="40">
        <v>47507.76</v>
      </c>
      <c r="E22" s="40">
        <v>42460.51</v>
      </c>
      <c r="F22" s="41">
        <f t="shared" si="0"/>
        <v>141725.01</v>
      </c>
      <c r="G22" s="39">
        <v>47096.6</v>
      </c>
      <c r="H22" s="40">
        <v>54710.37</v>
      </c>
      <c r="I22" s="40">
        <v>42117.21</v>
      </c>
      <c r="J22" s="41">
        <f t="shared" si="3"/>
        <v>143924.18</v>
      </c>
      <c r="K22" s="40">
        <v>47192.17474616336</v>
      </c>
      <c r="L22" s="40">
        <v>4518.14</v>
      </c>
      <c r="M22" s="40">
        <f t="shared" si="4"/>
        <v>51710.314746163356</v>
      </c>
      <c r="N22" s="40">
        <v>46737.41666312196</v>
      </c>
      <c r="O22" s="40">
        <f t="shared" si="5"/>
        <v>42219.276663121964</v>
      </c>
      <c r="P22" s="40">
        <v>46737.41666312196</v>
      </c>
      <c r="Q22" s="41">
        <f t="shared" si="6"/>
        <v>140667.00807240728</v>
      </c>
      <c r="R22" s="39">
        <v>23150.30918827536</v>
      </c>
      <c r="S22" s="39">
        <v>23150.30918827536</v>
      </c>
      <c r="T22" s="39">
        <v>23150.30918827536</v>
      </c>
      <c r="U22" s="41">
        <f t="shared" si="1"/>
        <v>69450.92756482608</v>
      </c>
      <c r="V22" s="42">
        <f t="shared" si="2"/>
        <v>495767.1256372334</v>
      </c>
      <c r="Y22" s="5"/>
    </row>
    <row r="23" spans="1:25" ht="15.75">
      <c r="A23" s="37">
        <v>13</v>
      </c>
      <c r="B23" s="38" t="s">
        <v>23</v>
      </c>
      <c r="C23" s="44">
        <v>34061.15104060383</v>
      </c>
      <c r="D23" s="40">
        <v>37543.23</v>
      </c>
      <c r="E23" s="40">
        <v>36698.24</v>
      </c>
      <c r="F23" s="41">
        <f t="shared" si="0"/>
        <v>108302.62104060382</v>
      </c>
      <c r="G23" s="39">
        <v>37382.06</v>
      </c>
      <c r="H23" s="40">
        <v>41009.78</v>
      </c>
      <c r="I23" s="40">
        <v>33764.23</v>
      </c>
      <c r="J23" s="41">
        <f t="shared" si="3"/>
        <v>112156.07</v>
      </c>
      <c r="K23" s="40">
        <v>37458.02177393011</v>
      </c>
      <c r="L23" s="40">
        <v>3590.29</v>
      </c>
      <c r="M23" s="40">
        <f t="shared" si="4"/>
        <v>41048.31177393011</v>
      </c>
      <c r="N23" s="40">
        <v>37458.02177393011</v>
      </c>
      <c r="O23" s="40">
        <f t="shared" si="5"/>
        <v>33867.73177393011</v>
      </c>
      <c r="P23" s="40">
        <v>37458.02177393011</v>
      </c>
      <c r="Q23" s="41">
        <f t="shared" si="6"/>
        <v>112374.06532179032</v>
      </c>
      <c r="R23" s="39">
        <v>18553.97340204015</v>
      </c>
      <c r="S23" s="39">
        <v>18553.97340204015</v>
      </c>
      <c r="T23" s="39">
        <v>18553.97340204015</v>
      </c>
      <c r="U23" s="41">
        <f t="shared" si="1"/>
        <v>55661.92020612044</v>
      </c>
      <c r="V23" s="42">
        <f t="shared" si="2"/>
        <v>388494.67656851455</v>
      </c>
      <c r="Y23" s="5"/>
    </row>
    <row r="24" spans="1:25" ht="15.75">
      <c r="A24" s="37">
        <v>14</v>
      </c>
      <c r="B24" s="38" t="s">
        <v>28</v>
      </c>
      <c r="C24" s="39">
        <v>32302.466054322806</v>
      </c>
      <c r="D24" s="40">
        <v>32595.78</v>
      </c>
      <c r="E24" s="40">
        <v>32259.92</v>
      </c>
      <c r="F24" s="41">
        <f t="shared" si="0"/>
        <v>97158.1660543228</v>
      </c>
      <c r="G24" s="39">
        <v>31097.03</v>
      </c>
      <c r="H24" s="40">
        <v>37245.33</v>
      </c>
      <c r="I24" s="40">
        <v>36878.29</v>
      </c>
      <c r="J24" s="41">
        <f t="shared" si="3"/>
        <v>105220.65</v>
      </c>
      <c r="K24" s="40">
        <v>37245.61403503163</v>
      </c>
      <c r="L24" s="40">
        <v>0</v>
      </c>
      <c r="M24" s="40">
        <f t="shared" si="4"/>
        <v>37245.61403503163</v>
      </c>
      <c r="N24" s="40">
        <v>37245.61403503163</v>
      </c>
      <c r="O24" s="40">
        <f t="shared" si="5"/>
        <v>37245.61403503163</v>
      </c>
      <c r="P24" s="40">
        <v>37245.61403503163</v>
      </c>
      <c r="Q24" s="41">
        <f t="shared" si="6"/>
        <v>111736.84210509488</v>
      </c>
      <c r="R24" s="39">
        <v>18448.762092118468</v>
      </c>
      <c r="S24" s="39">
        <v>18448.762092118468</v>
      </c>
      <c r="T24" s="39">
        <v>18448.762092118468</v>
      </c>
      <c r="U24" s="41">
        <f t="shared" si="1"/>
        <v>55346.2862763554</v>
      </c>
      <c r="V24" s="42">
        <f t="shared" si="2"/>
        <v>369461.94443577307</v>
      </c>
      <c r="Y24" s="5"/>
    </row>
    <row r="25" spans="1:25" ht="15.75">
      <c r="A25" s="37">
        <v>15</v>
      </c>
      <c r="B25" s="38" t="s">
        <v>49</v>
      </c>
      <c r="C25" s="44">
        <v>31887.890487518736</v>
      </c>
      <c r="D25" s="40">
        <v>32131.87</v>
      </c>
      <c r="E25" s="40">
        <v>32208.74</v>
      </c>
      <c r="F25" s="41">
        <f t="shared" si="0"/>
        <v>96228.50048751874</v>
      </c>
      <c r="G25" s="39">
        <v>29558.83</v>
      </c>
      <c r="H25" s="40">
        <v>31803.47</v>
      </c>
      <c r="I25" s="40">
        <v>30144.12</v>
      </c>
      <c r="J25" s="41">
        <f t="shared" si="3"/>
        <v>91506.42</v>
      </c>
      <c r="K25" s="40">
        <v>31821.02592453234</v>
      </c>
      <c r="L25" s="40">
        <v>0</v>
      </c>
      <c r="M25" s="40">
        <f t="shared" si="4"/>
        <v>31821.02592453234</v>
      </c>
      <c r="N25" s="40">
        <v>31821.02592453234</v>
      </c>
      <c r="O25" s="40">
        <f t="shared" si="5"/>
        <v>31821.02592453234</v>
      </c>
      <c r="P25" s="40">
        <v>31821.02592453234</v>
      </c>
      <c r="Q25" s="41">
        <f t="shared" si="6"/>
        <v>95463.07777359702</v>
      </c>
      <c r="R25" s="39">
        <v>15761.816579441254</v>
      </c>
      <c r="S25" s="39">
        <v>15761.816579441254</v>
      </c>
      <c r="T25" s="39">
        <v>15761.816579441254</v>
      </c>
      <c r="U25" s="41">
        <f t="shared" si="1"/>
        <v>47285.44973832376</v>
      </c>
      <c r="V25" s="42">
        <f t="shared" si="2"/>
        <v>330483.4479994395</v>
      </c>
      <c r="X25" s="5"/>
      <c r="Y25" s="5"/>
    </row>
    <row r="26" spans="1:25" ht="31.5">
      <c r="A26" s="46"/>
      <c r="B26" s="47" t="s">
        <v>30</v>
      </c>
      <c r="C26" s="48">
        <f aca="true" t="shared" si="7" ref="C26:V26">SUM(C11:C25)</f>
        <v>603428.6763988425</v>
      </c>
      <c r="D26" s="48">
        <f t="shared" si="7"/>
        <v>584037.36</v>
      </c>
      <c r="E26" s="48">
        <f t="shared" si="7"/>
        <v>544153.46</v>
      </c>
      <c r="F26" s="48">
        <f t="shared" si="7"/>
        <v>1731619.4963988427</v>
      </c>
      <c r="G26" s="48">
        <f t="shared" si="7"/>
        <v>574796.2899999999</v>
      </c>
      <c r="H26" s="48">
        <f t="shared" si="7"/>
        <v>620633.9599999998</v>
      </c>
      <c r="I26" s="48">
        <f t="shared" si="7"/>
        <v>536476.61</v>
      </c>
      <c r="J26" s="48">
        <f t="shared" si="7"/>
        <v>1731906.8599999999</v>
      </c>
      <c r="K26" s="48">
        <f t="shared" si="7"/>
        <v>581073.64</v>
      </c>
      <c r="L26" s="48">
        <f t="shared" si="7"/>
        <v>40803.420000000006</v>
      </c>
      <c r="M26" s="48">
        <f t="shared" si="7"/>
        <v>621877.06</v>
      </c>
      <c r="N26" s="48">
        <f t="shared" si="7"/>
        <v>577800</v>
      </c>
      <c r="O26" s="48">
        <f t="shared" si="7"/>
        <v>536996.58</v>
      </c>
      <c r="P26" s="48">
        <f t="shared" si="7"/>
        <v>577800</v>
      </c>
      <c r="Q26" s="48">
        <f t="shared" si="7"/>
        <v>1736673.64</v>
      </c>
      <c r="R26" s="48">
        <f t="shared" si="7"/>
        <v>286199.99999999994</v>
      </c>
      <c r="S26" s="48">
        <f t="shared" si="7"/>
        <v>286199.99999999994</v>
      </c>
      <c r="T26" s="48">
        <f t="shared" si="7"/>
        <v>286199.99999999994</v>
      </c>
      <c r="U26" s="48">
        <f t="shared" si="7"/>
        <v>858600.0000000001</v>
      </c>
      <c r="V26" s="48">
        <f t="shared" si="7"/>
        <v>6058799.996398842</v>
      </c>
      <c r="Y26" s="5"/>
    </row>
    <row r="27" spans="1:25" ht="15.75">
      <c r="A27" s="50"/>
      <c r="B27" s="51"/>
      <c r="C27" s="52"/>
      <c r="D27" s="52"/>
      <c r="E27" s="52"/>
      <c r="F27" s="52"/>
      <c r="Y27" s="5"/>
    </row>
    <row r="28" spans="1:25" ht="15.75">
      <c r="A28" s="50"/>
      <c r="B28" s="51"/>
      <c r="C28" s="52"/>
      <c r="D28" s="52"/>
      <c r="E28" s="52"/>
      <c r="F28" s="52"/>
      <c r="Y28" s="5"/>
    </row>
    <row r="29" spans="1:25" ht="15.75">
      <c r="A29" s="50"/>
      <c r="B29" s="51"/>
      <c r="C29" s="52"/>
      <c r="D29" s="52"/>
      <c r="E29" s="52"/>
      <c r="F29" s="52"/>
      <c r="H29" s="5"/>
      <c r="Y29" s="5"/>
    </row>
    <row r="30" spans="1:25" ht="17.25" customHeight="1">
      <c r="A30" s="7"/>
      <c r="B30" s="7"/>
      <c r="C30" s="7"/>
      <c r="D30" s="7"/>
      <c r="E30" s="53"/>
      <c r="F30" s="54"/>
      <c r="Y30" s="5"/>
    </row>
    <row r="31" spans="1:25" ht="15.75" thickBot="1">
      <c r="A31" s="16" t="s">
        <v>31</v>
      </c>
      <c r="B31" s="55"/>
      <c r="C31" s="56"/>
      <c r="D31" s="56"/>
      <c r="E31" s="56"/>
      <c r="F31" s="57"/>
      <c r="Y31" s="5"/>
    </row>
    <row r="32" spans="1:25" ht="15" customHeight="1">
      <c r="A32" s="58" t="s">
        <v>5</v>
      </c>
      <c r="B32" s="109" t="s">
        <v>32</v>
      </c>
      <c r="C32" s="59"/>
      <c r="D32" s="112" t="s">
        <v>66</v>
      </c>
      <c r="E32" s="112" t="s">
        <v>67</v>
      </c>
      <c r="F32" s="60"/>
      <c r="G32" s="103" t="s">
        <v>74</v>
      </c>
      <c r="H32" s="106" t="s">
        <v>75</v>
      </c>
      <c r="I32" s="103" t="s">
        <v>76</v>
      </c>
      <c r="J32" s="22"/>
      <c r="K32" s="103" t="s">
        <v>77</v>
      </c>
      <c r="L32" s="103" t="s">
        <v>78</v>
      </c>
      <c r="M32" s="103" t="s">
        <v>79</v>
      </c>
      <c r="N32" s="115" t="s">
        <v>81</v>
      </c>
      <c r="O32" s="103" t="s">
        <v>80</v>
      </c>
      <c r="P32" s="21"/>
      <c r="Q32" s="22"/>
      <c r="R32" s="20"/>
      <c r="S32" s="20"/>
      <c r="T32" s="21"/>
      <c r="U32" s="22"/>
      <c r="V32" s="23"/>
      <c r="Y32" s="5"/>
    </row>
    <row r="33" spans="1:25" ht="15">
      <c r="A33" s="61"/>
      <c r="B33" s="110"/>
      <c r="C33" s="97" t="s">
        <v>7</v>
      </c>
      <c r="D33" s="113"/>
      <c r="E33" s="113"/>
      <c r="F33" s="27" t="s">
        <v>57</v>
      </c>
      <c r="G33" s="104"/>
      <c r="H33" s="107"/>
      <c r="I33" s="104"/>
      <c r="J33" s="27" t="s">
        <v>58</v>
      </c>
      <c r="K33" s="104"/>
      <c r="L33" s="104"/>
      <c r="M33" s="104"/>
      <c r="N33" s="116"/>
      <c r="O33" s="104"/>
      <c r="P33" s="26" t="s">
        <v>13</v>
      </c>
      <c r="Q33" s="27" t="s">
        <v>59</v>
      </c>
      <c r="R33" s="25" t="s">
        <v>14</v>
      </c>
      <c r="S33" s="25" t="s">
        <v>15</v>
      </c>
      <c r="T33" s="26" t="s">
        <v>16</v>
      </c>
      <c r="U33" s="27" t="s">
        <v>60</v>
      </c>
      <c r="V33" s="28" t="s">
        <v>61</v>
      </c>
      <c r="Y33" s="5"/>
    </row>
    <row r="34" spans="1:25" ht="30.75" thickBot="1">
      <c r="A34" s="61"/>
      <c r="B34" s="111"/>
      <c r="C34" s="98" t="s">
        <v>64</v>
      </c>
      <c r="D34" s="114"/>
      <c r="E34" s="114"/>
      <c r="F34" s="31"/>
      <c r="G34" s="105"/>
      <c r="H34" s="108"/>
      <c r="I34" s="105"/>
      <c r="J34" s="31"/>
      <c r="K34" s="105"/>
      <c r="L34" s="105"/>
      <c r="M34" s="105"/>
      <c r="N34" s="117"/>
      <c r="O34" s="105"/>
      <c r="P34" s="30">
        <v>2022</v>
      </c>
      <c r="Q34" s="31"/>
      <c r="R34" s="30">
        <v>2022</v>
      </c>
      <c r="S34" s="30">
        <v>2022</v>
      </c>
      <c r="T34" s="30">
        <v>2022</v>
      </c>
      <c r="U34" s="31"/>
      <c r="V34" s="32"/>
      <c r="Y34" s="5"/>
    </row>
    <row r="35" spans="1:25" ht="15">
      <c r="A35" s="33">
        <v>0</v>
      </c>
      <c r="B35" s="19">
        <v>1</v>
      </c>
      <c r="C35" s="34">
        <v>2</v>
      </c>
      <c r="D35" s="19">
        <v>3</v>
      </c>
      <c r="E35" s="34">
        <v>4</v>
      </c>
      <c r="F35" s="19">
        <v>5</v>
      </c>
      <c r="G35" s="34">
        <v>6</v>
      </c>
      <c r="H35" s="19">
        <v>7</v>
      </c>
      <c r="I35" s="34">
        <v>8</v>
      </c>
      <c r="J35" s="19">
        <v>9</v>
      </c>
      <c r="K35" s="34">
        <v>10</v>
      </c>
      <c r="L35" s="19">
        <v>11</v>
      </c>
      <c r="M35" s="34">
        <v>12</v>
      </c>
      <c r="N35" s="19">
        <v>13</v>
      </c>
      <c r="O35" s="34">
        <v>14</v>
      </c>
      <c r="P35" s="19">
        <v>15</v>
      </c>
      <c r="Q35" s="34">
        <v>16</v>
      </c>
      <c r="R35" s="19">
        <v>17</v>
      </c>
      <c r="S35" s="34">
        <v>18</v>
      </c>
      <c r="T35" s="19">
        <v>19</v>
      </c>
      <c r="U35" s="19">
        <v>20</v>
      </c>
      <c r="V35" s="34">
        <v>21</v>
      </c>
      <c r="Y35" s="5"/>
    </row>
    <row r="36" spans="1:31" ht="15.75">
      <c r="A36" s="62">
        <v>1</v>
      </c>
      <c r="B36" s="86" t="s">
        <v>33</v>
      </c>
      <c r="C36" s="63">
        <v>7500.001279351534</v>
      </c>
      <c r="D36" s="64">
        <v>7560</v>
      </c>
      <c r="E36" s="65">
        <v>7860</v>
      </c>
      <c r="F36" s="41">
        <f>C36+D36+E36</f>
        <v>22920.001279351534</v>
      </c>
      <c r="G36" s="44">
        <v>7860</v>
      </c>
      <c r="H36" s="65">
        <v>8160</v>
      </c>
      <c r="I36" s="65">
        <v>4800</v>
      </c>
      <c r="J36" s="41">
        <f>G36+H36+I36</f>
        <v>20820</v>
      </c>
      <c r="K36" s="65">
        <v>8219.49236161416</v>
      </c>
      <c r="L36" s="65">
        <v>0</v>
      </c>
      <c r="M36" s="65">
        <f>K36+L36</f>
        <v>8219.49236161416</v>
      </c>
      <c r="N36" s="65">
        <v>8219.49236161416</v>
      </c>
      <c r="O36" s="65">
        <f>N36-L36</f>
        <v>8219.49236161416</v>
      </c>
      <c r="P36" s="65">
        <v>8219.49236161416</v>
      </c>
      <c r="Q36" s="41">
        <f>M36+O36+P36</f>
        <v>24658.47708484248</v>
      </c>
      <c r="R36" s="63">
        <v>4071.3373379957984</v>
      </c>
      <c r="S36" s="63">
        <v>4071.3373379957984</v>
      </c>
      <c r="T36" s="63">
        <v>4071.3373379957984</v>
      </c>
      <c r="U36" s="41">
        <f>R36+S36+T36</f>
        <v>12214.012013987394</v>
      </c>
      <c r="V36" s="42">
        <f>F36+J36+Q36+U36</f>
        <v>80612.4903781814</v>
      </c>
      <c r="Y36" s="5"/>
      <c r="Z36" s="5"/>
      <c r="AE36" s="5"/>
    </row>
    <row r="37" spans="1:31" ht="15.75">
      <c r="A37" s="49">
        <v>2</v>
      </c>
      <c r="B37" s="87" t="s">
        <v>34</v>
      </c>
      <c r="C37" s="63">
        <v>4020.000829737711</v>
      </c>
      <c r="D37" s="64">
        <v>4920</v>
      </c>
      <c r="E37" s="65">
        <v>4860</v>
      </c>
      <c r="F37" s="41">
        <f>C37+D37+E37</f>
        <v>13800.00082973771</v>
      </c>
      <c r="G37" s="63">
        <v>4200</v>
      </c>
      <c r="H37" s="65">
        <v>4560</v>
      </c>
      <c r="I37" s="65">
        <v>4500</v>
      </c>
      <c r="J37" s="41">
        <f>G37+H37+I37</f>
        <v>13260</v>
      </c>
      <c r="K37" s="65">
        <v>4468.448209463891</v>
      </c>
      <c r="L37" s="65">
        <v>0</v>
      </c>
      <c r="M37" s="65">
        <f>K37+L37</f>
        <v>4468.448209463891</v>
      </c>
      <c r="N37" s="65">
        <v>3987.3282094638903</v>
      </c>
      <c r="O37" s="65">
        <f>N37-L37</f>
        <v>3987.3282094638903</v>
      </c>
      <c r="P37" s="65">
        <v>3987.3282094638903</v>
      </c>
      <c r="Q37" s="41">
        <f>M37+O37+P37</f>
        <v>12443.104628391671</v>
      </c>
      <c r="R37" s="63">
        <v>1975.0317299213661</v>
      </c>
      <c r="S37" s="63">
        <v>1975.0317299213661</v>
      </c>
      <c r="T37" s="63">
        <v>1975.0317299213661</v>
      </c>
      <c r="U37" s="41">
        <f>R37+S37+T37</f>
        <v>5925.095189764099</v>
      </c>
      <c r="V37" s="42">
        <f>F37+J37+Q37+U37</f>
        <v>45428.20064789348</v>
      </c>
      <c r="Y37" s="5"/>
      <c r="Z37" s="5"/>
      <c r="AE37" s="5"/>
    </row>
    <row r="38" spans="1:31" ht="15.75">
      <c r="A38" s="49">
        <v>3</v>
      </c>
      <c r="B38" s="87" t="s">
        <v>35</v>
      </c>
      <c r="C38" s="63">
        <v>1019.9998976964785</v>
      </c>
      <c r="D38" s="64">
        <v>1020</v>
      </c>
      <c r="E38" s="63">
        <v>1320</v>
      </c>
      <c r="F38" s="41">
        <f>C38+D38+E38</f>
        <v>3359.9998976964785</v>
      </c>
      <c r="G38" s="63">
        <v>720</v>
      </c>
      <c r="H38" s="65">
        <v>1800</v>
      </c>
      <c r="I38" s="63">
        <v>1380</v>
      </c>
      <c r="J38" s="41">
        <f>G38+H38+I38</f>
        <v>3900</v>
      </c>
      <c r="K38" s="63">
        <v>2453.2561457175198</v>
      </c>
      <c r="L38" s="63">
        <v>0</v>
      </c>
      <c r="M38" s="65">
        <f>K38+L38</f>
        <v>2453.2561457175198</v>
      </c>
      <c r="N38" s="63">
        <v>2453.2561457175198</v>
      </c>
      <c r="O38" s="65">
        <f>N38-L38</f>
        <v>2453.2561457175198</v>
      </c>
      <c r="P38" s="63">
        <v>2453.2561457175198</v>
      </c>
      <c r="Q38" s="41">
        <f>M38+O38+P38</f>
        <v>7359.768437152559</v>
      </c>
      <c r="R38" s="63">
        <v>1215.1642590937247</v>
      </c>
      <c r="S38" s="63">
        <v>1215.1642590937247</v>
      </c>
      <c r="T38" s="63">
        <v>1215.1642590937247</v>
      </c>
      <c r="U38" s="41">
        <f>R38+S38+T38</f>
        <v>3645.4927772811743</v>
      </c>
      <c r="V38" s="42">
        <f>F38+J38+Q38+U38</f>
        <v>18265.26111213021</v>
      </c>
      <c r="Y38" s="5"/>
      <c r="Z38" s="5"/>
      <c r="AE38" s="5"/>
    </row>
    <row r="39" spans="1:31" ht="15.75">
      <c r="A39" s="62">
        <v>4</v>
      </c>
      <c r="B39" s="87" t="s">
        <v>36</v>
      </c>
      <c r="C39" s="63">
        <v>3674.9978436217602</v>
      </c>
      <c r="D39" s="64">
        <v>4450</v>
      </c>
      <c r="E39" s="63">
        <v>3850</v>
      </c>
      <c r="F39" s="41">
        <f>C39+D39+E39</f>
        <v>11974.99784362176</v>
      </c>
      <c r="G39" s="63">
        <v>0</v>
      </c>
      <c r="H39" s="65">
        <v>0</v>
      </c>
      <c r="I39" s="63">
        <v>0</v>
      </c>
      <c r="J39" s="41">
        <f>G39+H39+I39</f>
        <v>0</v>
      </c>
      <c r="K39" s="63">
        <v>0</v>
      </c>
      <c r="L39" s="63">
        <v>0</v>
      </c>
      <c r="M39" s="65">
        <f>K39+L39</f>
        <v>0</v>
      </c>
      <c r="N39" s="63">
        <v>0</v>
      </c>
      <c r="O39" s="65">
        <f>N39-L39</f>
        <v>0</v>
      </c>
      <c r="P39" s="63">
        <v>0</v>
      </c>
      <c r="Q39" s="41">
        <f>M39+O39+P39</f>
        <v>0</v>
      </c>
      <c r="R39" s="63">
        <v>0</v>
      </c>
      <c r="S39" s="63">
        <v>0</v>
      </c>
      <c r="T39" s="63">
        <v>0</v>
      </c>
      <c r="U39" s="41">
        <f>R39+S39+T39</f>
        <v>0</v>
      </c>
      <c r="V39" s="42">
        <f>F39+J39+Q39+U39</f>
        <v>11974.99784362176</v>
      </c>
      <c r="Y39" s="5"/>
      <c r="Z39" s="5"/>
      <c r="AE39" s="5"/>
    </row>
    <row r="40" spans="1:31" ht="15.75">
      <c r="A40" s="62">
        <v>5</v>
      </c>
      <c r="B40" s="87" t="s">
        <v>54</v>
      </c>
      <c r="C40" s="63">
        <v>7860.005087181</v>
      </c>
      <c r="D40" s="64">
        <v>10595</v>
      </c>
      <c r="E40" s="63">
        <v>11320</v>
      </c>
      <c r="F40" s="41">
        <f>C40+D40+E40</f>
        <v>29775.005087181</v>
      </c>
      <c r="G40" s="63">
        <v>8335</v>
      </c>
      <c r="H40" s="65">
        <v>12860</v>
      </c>
      <c r="I40" s="63">
        <v>8510</v>
      </c>
      <c r="J40" s="41">
        <f>G40+H40+I40</f>
        <v>29705</v>
      </c>
      <c r="K40" s="63">
        <v>13020.375432061646</v>
      </c>
      <c r="L40" s="63">
        <v>0</v>
      </c>
      <c r="M40" s="65">
        <f>K40+L40</f>
        <v>13020.375432061646</v>
      </c>
      <c r="N40" s="63">
        <v>13020.375432061646</v>
      </c>
      <c r="O40" s="65">
        <f>N40-L40</f>
        <v>13020.375432061646</v>
      </c>
      <c r="P40" s="63">
        <v>13020.375432061646</v>
      </c>
      <c r="Q40" s="41">
        <f>M40+O40+P40</f>
        <v>39061.12629618494</v>
      </c>
      <c r="R40" s="63">
        <v>6449.344840180068</v>
      </c>
      <c r="S40" s="63">
        <v>6449.344840180068</v>
      </c>
      <c r="T40" s="63">
        <v>6449.344840180068</v>
      </c>
      <c r="U40" s="41">
        <f>R40+S40+T40</f>
        <v>19348.034520540205</v>
      </c>
      <c r="V40" s="42">
        <f>F40+J40+Q40+U40</f>
        <v>117889.16590390616</v>
      </c>
      <c r="Y40" s="5"/>
      <c r="Z40" s="5"/>
      <c r="AE40" s="5"/>
    </row>
    <row r="41" spans="1:25" ht="25.5">
      <c r="A41" s="49"/>
      <c r="B41" s="67" t="s">
        <v>37</v>
      </c>
      <c r="C41" s="68">
        <f aca="true" t="shared" si="8" ref="C41:V41">SUM(C36:C40)</f>
        <v>24075.004937588485</v>
      </c>
      <c r="D41" s="68">
        <f t="shared" si="8"/>
        <v>28545</v>
      </c>
      <c r="E41" s="68">
        <f t="shared" si="8"/>
        <v>29210</v>
      </c>
      <c r="F41" s="68">
        <f t="shared" si="8"/>
        <v>81830.00493758847</v>
      </c>
      <c r="G41" s="68">
        <f t="shared" si="8"/>
        <v>21115</v>
      </c>
      <c r="H41" s="68">
        <f t="shared" si="8"/>
        <v>27380</v>
      </c>
      <c r="I41" s="68">
        <f t="shared" si="8"/>
        <v>19190</v>
      </c>
      <c r="J41" s="68">
        <f t="shared" si="8"/>
        <v>67685</v>
      </c>
      <c r="K41" s="68">
        <f t="shared" si="8"/>
        <v>28161.572148857216</v>
      </c>
      <c r="L41" s="68">
        <f t="shared" si="8"/>
        <v>0</v>
      </c>
      <c r="M41" s="68">
        <f t="shared" si="8"/>
        <v>28161.572148857216</v>
      </c>
      <c r="N41" s="68">
        <f t="shared" si="8"/>
        <v>27680.452148857217</v>
      </c>
      <c r="O41" s="68">
        <f t="shared" si="8"/>
        <v>27680.452148857217</v>
      </c>
      <c r="P41" s="68">
        <f t="shared" si="8"/>
        <v>27680.452148857217</v>
      </c>
      <c r="Q41" s="68">
        <f t="shared" si="8"/>
        <v>83522.47644657166</v>
      </c>
      <c r="R41" s="68">
        <f t="shared" si="8"/>
        <v>13710.878167190956</v>
      </c>
      <c r="S41" s="68">
        <f t="shared" si="8"/>
        <v>13710.878167190956</v>
      </c>
      <c r="T41" s="68">
        <f t="shared" si="8"/>
        <v>13710.878167190956</v>
      </c>
      <c r="U41" s="68">
        <f t="shared" si="8"/>
        <v>41132.63450157287</v>
      </c>
      <c r="V41" s="68">
        <f t="shared" si="8"/>
        <v>274170.11588573304</v>
      </c>
      <c r="Y41" s="5"/>
    </row>
    <row r="42" spans="1:31" ht="39" customHeight="1">
      <c r="A42" s="49">
        <v>1</v>
      </c>
      <c r="B42" s="88" t="s">
        <v>47</v>
      </c>
      <c r="C42" s="70">
        <v>1859.999722319013</v>
      </c>
      <c r="D42" s="65">
        <v>3780</v>
      </c>
      <c r="E42" s="65">
        <v>4140</v>
      </c>
      <c r="F42" s="41">
        <f aca="true" t="shared" si="9" ref="F42:F47">C42+D42+E42</f>
        <v>9779.999722319013</v>
      </c>
      <c r="G42" s="44">
        <v>3480</v>
      </c>
      <c r="H42" s="70">
        <v>4260</v>
      </c>
      <c r="I42" s="70">
        <v>3840</v>
      </c>
      <c r="J42" s="41">
        <f aca="true" t="shared" si="10" ref="J42:J47">G42+H42+I42</f>
        <v>11580</v>
      </c>
      <c r="K42" s="70">
        <v>6453.175917948138</v>
      </c>
      <c r="L42" s="70">
        <v>0</v>
      </c>
      <c r="M42" s="70">
        <f aca="true" t="shared" si="11" ref="M42:M47">K42+L42</f>
        <v>6453.175917948138</v>
      </c>
      <c r="N42" s="70">
        <v>6453.175917948138</v>
      </c>
      <c r="O42" s="70">
        <f aca="true" t="shared" si="12" ref="O42:O47">N42-L42</f>
        <v>6453.175917948138</v>
      </c>
      <c r="P42" s="70">
        <v>6453.175917948138</v>
      </c>
      <c r="Q42" s="41">
        <f aca="true" t="shared" si="13" ref="Q42:Q47">M42+O42+P42</f>
        <v>19359.527753844413</v>
      </c>
      <c r="R42" s="70">
        <v>3196.4329313201056</v>
      </c>
      <c r="S42" s="70">
        <v>3196.4329313201056</v>
      </c>
      <c r="T42" s="70">
        <v>3196.4329313201056</v>
      </c>
      <c r="U42" s="41">
        <f aca="true" t="shared" si="14" ref="U42:U47">R42+S42+T42</f>
        <v>9589.298793960317</v>
      </c>
      <c r="V42" s="42">
        <f aca="true" t="shared" si="15" ref="V42:V47">F42+J42+Q42+U42</f>
        <v>50308.82627012375</v>
      </c>
      <c r="Y42" s="5"/>
      <c r="Z42" s="5"/>
      <c r="AE42" s="5"/>
    </row>
    <row r="43" spans="1:31" ht="26.25" customHeight="1">
      <c r="A43" s="49">
        <v>2</v>
      </c>
      <c r="B43" s="88" t="s">
        <v>38</v>
      </c>
      <c r="C43" s="70">
        <v>48759.99553434576</v>
      </c>
      <c r="D43" s="65">
        <v>59875</v>
      </c>
      <c r="E43" s="65">
        <v>60050</v>
      </c>
      <c r="F43" s="41">
        <f t="shared" si="9"/>
        <v>168684.99553434577</v>
      </c>
      <c r="G43" s="70">
        <v>56260</v>
      </c>
      <c r="H43" s="70">
        <v>74880</v>
      </c>
      <c r="I43" s="70">
        <v>74400</v>
      </c>
      <c r="J43" s="41">
        <f t="shared" si="10"/>
        <v>205540</v>
      </c>
      <c r="K43" s="70">
        <v>73915.96832657707</v>
      </c>
      <c r="L43" s="70">
        <v>0</v>
      </c>
      <c r="M43" s="70">
        <f t="shared" si="11"/>
        <v>73915.96832657707</v>
      </c>
      <c r="N43" s="70">
        <v>66612.96832657707</v>
      </c>
      <c r="O43" s="70">
        <f t="shared" si="12"/>
        <v>66612.96832657707</v>
      </c>
      <c r="P43" s="70">
        <v>66612.96832657707</v>
      </c>
      <c r="Q43" s="41">
        <f t="shared" si="13"/>
        <v>207141.90497973122</v>
      </c>
      <c r="R43" s="70">
        <v>32995.2086103606</v>
      </c>
      <c r="S43" s="70">
        <v>32995.2086103606</v>
      </c>
      <c r="T43" s="70">
        <v>32995.2086103606</v>
      </c>
      <c r="U43" s="41">
        <f t="shared" si="14"/>
        <v>98985.6258310818</v>
      </c>
      <c r="V43" s="42">
        <f t="shared" si="15"/>
        <v>680352.5263451587</v>
      </c>
      <c r="Y43" s="5"/>
      <c r="Z43" s="5"/>
      <c r="AE43" s="5"/>
    </row>
    <row r="44" spans="1:31" ht="21.75" customHeight="1">
      <c r="A44" s="49">
        <v>3</v>
      </c>
      <c r="B44" s="88" t="s">
        <v>39</v>
      </c>
      <c r="C44" s="69">
        <v>145047.02</v>
      </c>
      <c r="D44" s="65">
        <v>161421</v>
      </c>
      <c r="E44" s="65">
        <v>149307</v>
      </c>
      <c r="F44" s="41">
        <f t="shared" si="9"/>
        <v>455775.02</v>
      </c>
      <c r="G44" s="69">
        <v>168605</v>
      </c>
      <c r="H44" s="70">
        <v>156988</v>
      </c>
      <c r="I44" s="69">
        <v>141556</v>
      </c>
      <c r="J44" s="41">
        <f t="shared" si="10"/>
        <v>467149</v>
      </c>
      <c r="K44" s="69">
        <v>154525.87202633632</v>
      </c>
      <c r="L44" s="69">
        <v>13639.13</v>
      </c>
      <c r="M44" s="70">
        <f t="shared" si="11"/>
        <v>168165.00202633633</v>
      </c>
      <c r="N44" s="69">
        <v>138002.93202633632</v>
      </c>
      <c r="O44" s="70">
        <f t="shared" si="12"/>
        <v>124363.80202633631</v>
      </c>
      <c r="P44" s="69">
        <v>138002.93202633632</v>
      </c>
      <c r="Q44" s="41">
        <f t="shared" si="13"/>
        <v>430531.73607900896</v>
      </c>
      <c r="R44" s="69">
        <v>68356.5924990264</v>
      </c>
      <c r="S44" s="69">
        <v>68356.5924990264</v>
      </c>
      <c r="T44" s="69">
        <v>68356.5924990264</v>
      </c>
      <c r="U44" s="41">
        <f t="shared" si="14"/>
        <v>205069.77749707922</v>
      </c>
      <c r="V44" s="42">
        <f t="shared" si="15"/>
        <v>1558525.5335760883</v>
      </c>
      <c r="Y44" s="5"/>
      <c r="Z44" s="5"/>
      <c r="AE44" s="5"/>
    </row>
    <row r="45" spans="1:31" ht="21" customHeight="1">
      <c r="A45" s="49">
        <v>4</v>
      </c>
      <c r="B45" s="88" t="s">
        <v>40</v>
      </c>
      <c r="C45" s="69">
        <v>10772.997701476019</v>
      </c>
      <c r="D45" s="65">
        <v>4370</v>
      </c>
      <c r="E45" s="65">
        <v>5050</v>
      </c>
      <c r="F45" s="41">
        <f t="shared" si="9"/>
        <v>20192.99770147602</v>
      </c>
      <c r="G45" s="69">
        <v>3775</v>
      </c>
      <c r="H45" s="70">
        <v>3705</v>
      </c>
      <c r="I45" s="69">
        <v>3200</v>
      </c>
      <c r="J45" s="41">
        <f t="shared" si="10"/>
        <v>10680</v>
      </c>
      <c r="K45" s="69">
        <v>18747.437897128468</v>
      </c>
      <c r="L45" s="69">
        <v>0</v>
      </c>
      <c r="M45" s="70">
        <f t="shared" si="11"/>
        <v>18747.437897128468</v>
      </c>
      <c r="N45" s="69">
        <v>18747.437897128468</v>
      </c>
      <c r="O45" s="70">
        <f t="shared" si="12"/>
        <v>18747.437897128468</v>
      </c>
      <c r="P45" s="69">
        <v>18747.437897128468</v>
      </c>
      <c r="Q45" s="41">
        <f t="shared" si="13"/>
        <v>56242.3136913854</v>
      </c>
      <c r="R45" s="69">
        <v>9286.114098577651</v>
      </c>
      <c r="S45" s="69">
        <v>9286.114098577651</v>
      </c>
      <c r="T45" s="69">
        <v>9286.114098577651</v>
      </c>
      <c r="U45" s="41">
        <f t="shared" si="14"/>
        <v>27858.342295732953</v>
      </c>
      <c r="V45" s="42">
        <f t="shared" si="15"/>
        <v>114973.65368859438</v>
      </c>
      <c r="X45" s="5"/>
      <c r="Y45" s="5"/>
      <c r="Z45" s="5"/>
      <c r="AE45" s="5"/>
    </row>
    <row r="46" spans="1:31" ht="24" customHeight="1">
      <c r="A46" s="49">
        <v>5</v>
      </c>
      <c r="B46" s="88" t="s">
        <v>41</v>
      </c>
      <c r="C46" s="70">
        <v>55697.008780362026</v>
      </c>
      <c r="D46" s="65">
        <v>59351</v>
      </c>
      <c r="E46" s="65">
        <v>79217</v>
      </c>
      <c r="F46" s="41">
        <f t="shared" si="9"/>
        <v>194265.00878036203</v>
      </c>
      <c r="G46" s="70">
        <v>75047</v>
      </c>
      <c r="H46" s="70">
        <v>63432</v>
      </c>
      <c r="I46" s="70">
        <v>74309</v>
      </c>
      <c r="J46" s="41">
        <f t="shared" si="10"/>
        <v>212788</v>
      </c>
      <c r="K46" s="70">
        <v>77752.90008454586</v>
      </c>
      <c r="L46" s="70">
        <v>0</v>
      </c>
      <c r="M46" s="70">
        <f t="shared" si="11"/>
        <v>77752.90008454586</v>
      </c>
      <c r="N46" s="70">
        <v>77752.90008454586</v>
      </c>
      <c r="O46" s="70">
        <f t="shared" si="12"/>
        <v>77752.90008454586</v>
      </c>
      <c r="P46" s="70">
        <v>77752.90008454586</v>
      </c>
      <c r="Q46" s="41">
        <f t="shared" si="13"/>
        <v>233258.7002536376</v>
      </c>
      <c r="R46" s="70">
        <v>38513.11873346664</v>
      </c>
      <c r="S46" s="70">
        <v>38513.11873346664</v>
      </c>
      <c r="T46" s="70">
        <v>38513.11873346664</v>
      </c>
      <c r="U46" s="41">
        <f t="shared" si="14"/>
        <v>115539.35620039993</v>
      </c>
      <c r="V46" s="42">
        <f t="shared" si="15"/>
        <v>755851.0652343995</v>
      </c>
      <c r="X46" s="5"/>
      <c r="Y46" s="5"/>
      <c r="Z46" s="5"/>
      <c r="AE46" s="5"/>
    </row>
    <row r="47" spans="1:31" ht="31.5" customHeight="1">
      <c r="A47" s="49">
        <v>6</v>
      </c>
      <c r="B47" s="88" t="s">
        <v>42</v>
      </c>
      <c r="C47" s="70">
        <v>66540</v>
      </c>
      <c r="D47" s="65">
        <v>73690</v>
      </c>
      <c r="E47" s="65">
        <v>59530</v>
      </c>
      <c r="F47" s="41">
        <f t="shared" si="9"/>
        <v>199760</v>
      </c>
      <c r="G47" s="70">
        <v>65590</v>
      </c>
      <c r="H47" s="70">
        <v>57490</v>
      </c>
      <c r="I47" s="70">
        <v>51740</v>
      </c>
      <c r="J47" s="41">
        <f t="shared" si="10"/>
        <v>174820</v>
      </c>
      <c r="K47" s="70">
        <v>56313.05359860691</v>
      </c>
      <c r="L47" s="70">
        <v>4976.95</v>
      </c>
      <c r="M47" s="70">
        <f t="shared" si="11"/>
        <v>61290.003598606905</v>
      </c>
      <c r="N47" s="70">
        <v>49950.13359860691</v>
      </c>
      <c r="O47" s="70">
        <f t="shared" si="12"/>
        <v>44973.18359860691</v>
      </c>
      <c r="P47" s="70">
        <v>49950.13359860691</v>
      </c>
      <c r="Q47" s="41">
        <f t="shared" si="13"/>
        <v>156213.32079582073</v>
      </c>
      <c r="R47" s="70">
        <v>24741.654960057625</v>
      </c>
      <c r="S47" s="70">
        <v>24741.654960057625</v>
      </c>
      <c r="T47" s="70">
        <v>24741.654960057625</v>
      </c>
      <c r="U47" s="41">
        <f t="shared" si="14"/>
        <v>74224.96488017288</v>
      </c>
      <c r="V47" s="42">
        <f t="shared" si="15"/>
        <v>605018.2856759937</v>
      </c>
      <c r="Y47" s="5"/>
      <c r="Z47" s="5"/>
      <c r="AE47" s="5"/>
    </row>
    <row r="48" spans="1:25" ht="20.25" customHeight="1">
      <c r="A48" s="66"/>
      <c r="B48" s="71" t="s">
        <v>43</v>
      </c>
      <c r="C48" s="72">
        <f aca="true" t="shared" si="16" ref="C48:V48">SUM(C42:C47)</f>
        <v>328677.0217385028</v>
      </c>
      <c r="D48" s="72">
        <f t="shared" si="16"/>
        <v>362487</v>
      </c>
      <c r="E48" s="72">
        <f t="shared" si="16"/>
        <v>357294</v>
      </c>
      <c r="F48" s="72">
        <f t="shared" si="16"/>
        <v>1048458.0217385029</v>
      </c>
      <c r="G48" s="72">
        <f t="shared" si="16"/>
        <v>372757</v>
      </c>
      <c r="H48" s="72">
        <f t="shared" si="16"/>
        <v>360755</v>
      </c>
      <c r="I48" s="72">
        <f t="shared" si="16"/>
        <v>349045</v>
      </c>
      <c r="J48" s="72">
        <f t="shared" si="16"/>
        <v>1082557</v>
      </c>
      <c r="K48" s="72">
        <f t="shared" si="16"/>
        <v>387708.40785114275</v>
      </c>
      <c r="L48" s="72">
        <f t="shared" si="16"/>
        <v>18616.079999999998</v>
      </c>
      <c r="M48" s="72">
        <f t="shared" si="16"/>
        <v>406324.48785114277</v>
      </c>
      <c r="N48" s="72">
        <f t="shared" si="16"/>
        <v>357519.54785114276</v>
      </c>
      <c r="O48" s="72">
        <f t="shared" si="16"/>
        <v>338903.46785114275</v>
      </c>
      <c r="P48" s="72">
        <f t="shared" si="16"/>
        <v>357519.54785114276</v>
      </c>
      <c r="Q48" s="72">
        <f t="shared" si="16"/>
        <v>1102747.5035534285</v>
      </c>
      <c r="R48" s="72">
        <f t="shared" si="16"/>
        <v>177089.121832809</v>
      </c>
      <c r="S48" s="72">
        <f t="shared" si="16"/>
        <v>177089.121832809</v>
      </c>
      <c r="T48" s="72">
        <f t="shared" si="16"/>
        <v>177089.121832809</v>
      </c>
      <c r="U48" s="72">
        <f t="shared" si="16"/>
        <v>531267.3654984271</v>
      </c>
      <c r="V48" s="72">
        <f t="shared" si="16"/>
        <v>3765029.890790358</v>
      </c>
      <c r="Y48" s="5"/>
    </row>
    <row r="49" spans="1:25" ht="34.5" customHeight="1">
      <c r="A49" s="73"/>
      <c r="B49" s="74" t="s">
        <v>44</v>
      </c>
      <c r="C49" s="75">
        <f aca="true" t="shared" si="17" ref="C49:V49">C41+C48</f>
        <v>352752.02667609125</v>
      </c>
      <c r="D49" s="75">
        <f t="shared" si="17"/>
        <v>391032</v>
      </c>
      <c r="E49" s="75">
        <f t="shared" si="17"/>
        <v>386504</v>
      </c>
      <c r="F49" s="75">
        <f t="shared" si="17"/>
        <v>1130288.0266760914</v>
      </c>
      <c r="G49" s="72">
        <f>G41+G48</f>
        <v>393872</v>
      </c>
      <c r="H49" s="72">
        <f>H41+H48</f>
        <v>388135</v>
      </c>
      <c r="I49" s="75">
        <f t="shared" si="17"/>
        <v>368235</v>
      </c>
      <c r="J49" s="75">
        <f t="shared" si="17"/>
        <v>1150242</v>
      </c>
      <c r="K49" s="75">
        <f t="shared" si="17"/>
        <v>415869.98</v>
      </c>
      <c r="L49" s="75">
        <f t="shared" si="17"/>
        <v>18616.079999999998</v>
      </c>
      <c r="M49" s="75">
        <f t="shared" si="17"/>
        <v>434486.06</v>
      </c>
      <c r="N49" s="75">
        <f t="shared" si="17"/>
        <v>385200</v>
      </c>
      <c r="O49" s="75">
        <f t="shared" si="17"/>
        <v>366583.92</v>
      </c>
      <c r="P49" s="75">
        <f t="shared" si="17"/>
        <v>385200</v>
      </c>
      <c r="Q49" s="75">
        <f t="shared" si="17"/>
        <v>1186269.9800000002</v>
      </c>
      <c r="R49" s="75">
        <f t="shared" si="17"/>
        <v>190799.99999999997</v>
      </c>
      <c r="S49" s="75">
        <f t="shared" si="17"/>
        <v>190799.99999999997</v>
      </c>
      <c r="T49" s="75">
        <f t="shared" si="17"/>
        <v>190799.99999999997</v>
      </c>
      <c r="U49" s="75">
        <f t="shared" si="17"/>
        <v>572400</v>
      </c>
      <c r="V49" s="75">
        <f t="shared" si="17"/>
        <v>4039200.0066760913</v>
      </c>
      <c r="X49" s="5"/>
      <c r="Y49" s="5"/>
    </row>
    <row r="50" spans="1:25" ht="63" customHeight="1">
      <c r="A50" s="76"/>
      <c r="B50" s="77" t="s">
        <v>62</v>
      </c>
      <c r="C50" s="78">
        <f aca="true" t="shared" si="18" ref="C50:V50">C26+C41+C48</f>
        <v>956180.7030749337</v>
      </c>
      <c r="D50" s="78">
        <f t="shared" si="18"/>
        <v>975069.36</v>
      </c>
      <c r="E50" s="78">
        <f t="shared" si="18"/>
        <v>930657.46</v>
      </c>
      <c r="F50" s="78">
        <f t="shared" si="18"/>
        <v>2861907.5230749343</v>
      </c>
      <c r="G50" s="72">
        <f>G26+G49</f>
        <v>968668.2899999999</v>
      </c>
      <c r="H50" s="72">
        <f>H26+H49</f>
        <v>1008768.9599999998</v>
      </c>
      <c r="I50" s="78">
        <f t="shared" si="18"/>
        <v>904711.61</v>
      </c>
      <c r="J50" s="78">
        <f t="shared" si="18"/>
        <v>2882148.86</v>
      </c>
      <c r="K50" s="78">
        <f t="shared" si="18"/>
        <v>996943.6199999999</v>
      </c>
      <c r="L50" s="78">
        <f t="shared" si="18"/>
        <v>59419.5</v>
      </c>
      <c r="M50" s="78">
        <f t="shared" si="18"/>
        <v>1056363.12</v>
      </c>
      <c r="N50" s="78">
        <f t="shared" si="18"/>
        <v>963000</v>
      </c>
      <c r="O50" s="78">
        <f t="shared" si="18"/>
        <v>903580.4999999999</v>
      </c>
      <c r="P50" s="78">
        <f t="shared" si="18"/>
        <v>963000</v>
      </c>
      <c r="Q50" s="78">
        <f t="shared" si="18"/>
        <v>2922943.62</v>
      </c>
      <c r="R50" s="78">
        <f t="shared" si="18"/>
        <v>476999.9999999999</v>
      </c>
      <c r="S50" s="78">
        <f t="shared" si="18"/>
        <v>476999.9999999999</v>
      </c>
      <c r="T50" s="78">
        <f t="shared" si="18"/>
        <v>476999.9999999999</v>
      </c>
      <c r="U50" s="78">
        <f t="shared" si="18"/>
        <v>1431000</v>
      </c>
      <c r="V50" s="78">
        <f t="shared" si="18"/>
        <v>10098000.003074933</v>
      </c>
      <c r="Y50" s="5"/>
    </row>
    <row r="51" ht="12.75">
      <c r="V51" s="79"/>
    </row>
    <row r="52" ht="12.75">
      <c r="V52" s="5"/>
    </row>
    <row r="53" spans="20:22" ht="12.75">
      <c r="T53" s="2" t="s">
        <v>7</v>
      </c>
      <c r="U53" s="2"/>
      <c r="V53" s="79">
        <v>956180.7</v>
      </c>
    </row>
    <row r="54" spans="1:23" ht="14.25">
      <c r="A54" s="82" t="s">
        <v>46</v>
      </c>
      <c r="B54" s="83"/>
      <c r="E54" s="82" t="s">
        <v>51</v>
      </c>
      <c r="F54" s="83"/>
      <c r="J54" s="80" t="s">
        <v>45</v>
      </c>
      <c r="K54" s="81"/>
      <c r="L54" s="81"/>
      <c r="M54" s="81"/>
      <c r="T54" s="96" t="s">
        <v>8</v>
      </c>
      <c r="U54" s="2"/>
      <c r="V54" s="79">
        <v>975069.36</v>
      </c>
      <c r="W54" s="5"/>
    </row>
    <row r="55" spans="1:23" ht="14.25">
      <c r="A55" s="82" t="s">
        <v>55</v>
      </c>
      <c r="B55" s="82"/>
      <c r="E55" s="82" t="s">
        <v>50</v>
      </c>
      <c r="F55" s="85"/>
      <c r="J55" s="84" t="s">
        <v>69</v>
      </c>
      <c r="K55" s="81"/>
      <c r="L55" s="81"/>
      <c r="M55" s="81"/>
      <c r="T55" s="79" t="s">
        <v>9</v>
      </c>
      <c r="V55" s="79">
        <v>930657.46</v>
      </c>
      <c r="W55" s="5"/>
    </row>
    <row r="56" spans="20:23" ht="12.75">
      <c r="T56" s="99" t="s">
        <v>68</v>
      </c>
      <c r="V56" s="100">
        <v>968668.29</v>
      </c>
      <c r="W56" s="93"/>
    </row>
    <row r="57" spans="20:23" ht="12.75">
      <c r="T57" s="2" t="s">
        <v>52</v>
      </c>
      <c r="V57" s="100">
        <v>1008768.96</v>
      </c>
      <c r="W57" s="93"/>
    </row>
    <row r="58" spans="20:23" ht="12.75">
      <c r="T58" s="96" t="s">
        <v>10</v>
      </c>
      <c r="V58" s="100">
        <v>904711.61</v>
      </c>
      <c r="W58" s="93"/>
    </row>
    <row r="59" spans="20:23" ht="12.75">
      <c r="T59" s="79" t="s">
        <v>11</v>
      </c>
      <c r="V59" s="100">
        <v>1054611.8419346279</v>
      </c>
      <c r="W59" s="93"/>
    </row>
    <row r="60" spans="20:23" ht="12.75">
      <c r="T60" s="96" t="s">
        <v>12</v>
      </c>
      <c r="V60" s="100">
        <v>905331.778065372</v>
      </c>
      <c r="W60" s="93"/>
    </row>
    <row r="61" spans="20:23" ht="12.75">
      <c r="T61" s="79" t="s">
        <v>70</v>
      </c>
      <c r="V61" s="100">
        <v>963000</v>
      </c>
      <c r="W61" s="93"/>
    </row>
    <row r="62" spans="20:23" ht="12.75">
      <c r="T62" s="96" t="s">
        <v>71</v>
      </c>
      <c r="V62" s="100">
        <v>477000</v>
      </c>
      <c r="W62" s="93"/>
    </row>
    <row r="63" spans="20:23" ht="12.75">
      <c r="T63" s="79" t="s">
        <v>72</v>
      </c>
      <c r="V63" s="100">
        <v>477000</v>
      </c>
      <c r="W63" s="93"/>
    </row>
    <row r="64" spans="20:23" ht="12.75">
      <c r="T64" s="96" t="s">
        <v>73</v>
      </c>
      <c r="V64" s="100">
        <v>477000</v>
      </c>
      <c r="W64" s="93"/>
    </row>
    <row r="65" spans="22:23" ht="12.75">
      <c r="V65" s="5"/>
      <c r="W65" s="5"/>
    </row>
    <row r="66" spans="16:23" ht="12.75">
      <c r="P66" s="2" t="s">
        <v>65</v>
      </c>
      <c r="V66" s="5"/>
      <c r="W66" s="5"/>
    </row>
    <row r="67" spans="16:23" ht="12.75">
      <c r="P67" s="101">
        <v>44531</v>
      </c>
      <c r="R67">
        <v>96570</v>
      </c>
      <c r="V67" s="5"/>
      <c r="W67" s="5"/>
    </row>
    <row r="68" spans="2:23" ht="12.75">
      <c r="B68" s="2"/>
      <c r="C68" s="2"/>
      <c r="D68" s="2"/>
      <c r="E68" s="2"/>
      <c r="F68" s="2"/>
      <c r="G68" s="2"/>
      <c r="P68" s="101">
        <v>44562</v>
      </c>
      <c r="R68" s="4">
        <v>137000</v>
      </c>
      <c r="T68" s="2"/>
      <c r="V68" s="79"/>
      <c r="W68" s="5"/>
    </row>
    <row r="69" spans="2:23" ht="12.75">
      <c r="B69" s="2"/>
      <c r="C69" s="2"/>
      <c r="D69" s="2"/>
      <c r="E69" s="2"/>
      <c r="F69" s="2"/>
      <c r="G69" s="2"/>
      <c r="P69" s="101">
        <v>44593</v>
      </c>
      <c r="R69" s="4">
        <v>131290</v>
      </c>
      <c r="T69" s="2"/>
      <c r="V69" s="79"/>
      <c r="W69" s="5"/>
    </row>
    <row r="70" spans="2:23" ht="12.75">
      <c r="B70" s="2"/>
      <c r="C70" s="2"/>
      <c r="D70" s="2"/>
      <c r="E70" s="2"/>
      <c r="F70" s="2"/>
      <c r="G70" s="2"/>
      <c r="P70" s="101">
        <v>44621</v>
      </c>
      <c r="R70" s="4">
        <v>185570</v>
      </c>
      <c r="T70" s="2"/>
      <c r="V70" s="79"/>
      <c r="W70" s="5"/>
    </row>
    <row r="71" spans="2:23" ht="12.75">
      <c r="B71" s="2"/>
      <c r="C71" s="2"/>
      <c r="D71" s="2"/>
      <c r="E71" s="2"/>
      <c r="F71" s="2"/>
      <c r="G71" s="2"/>
      <c r="P71" s="101">
        <v>44682</v>
      </c>
      <c r="R71" s="4">
        <v>259210</v>
      </c>
      <c r="T71" s="2"/>
      <c r="V71" s="79"/>
      <c r="W71" s="5"/>
    </row>
    <row r="72" spans="2:23" ht="12.75">
      <c r="B72" s="2"/>
      <c r="C72" s="2"/>
      <c r="D72" s="2"/>
      <c r="E72" s="2"/>
      <c r="F72" s="2"/>
      <c r="G72" s="2"/>
      <c r="P72" s="101">
        <v>44713</v>
      </c>
      <c r="R72" s="4">
        <v>203290</v>
      </c>
      <c r="T72" s="2"/>
      <c r="V72" s="79"/>
      <c r="W72" s="5"/>
    </row>
    <row r="73" spans="2:23" ht="12.75">
      <c r="B73" s="2"/>
      <c r="C73" s="2"/>
      <c r="D73" s="2"/>
      <c r="E73" s="2"/>
      <c r="F73" s="2"/>
      <c r="G73" s="2"/>
      <c r="Q73" s="99" t="s">
        <v>63</v>
      </c>
      <c r="R73" s="99">
        <f>SUM(R67:R72)</f>
        <v>1012930</v>
      </c>
      <c r="T73" s="2"/>
      <c r="V73" s="79"/>
      <c r="W73" s="5"/>
    </row>
    <row r="74" spans="2:23" ht="12.75">
      <c r="B74" s="2"/>
      <c r="C74" s="2"/>
      <c r="D74" s="2"/>
      <c r="E74" s="2"/>
      <c r="F74" s="2"/>
      <c r="G74" s="2"/>
      <c r="T74" s="2"/>
      <c r="V74" s="79"/>
      <c r="W74" s="5"/>
    </row>
    <row r="75" spans="2:23" ht="12.75">
      <c r="B75" s="2"/>
      <c r="C75" s="2"/>
      <c r="D75" s="2"/>
      <c r="E75" s="2"/>
      <c r="F75" s="2"/>
      <c r="G75" s="2"/>
      <c r="T75" s="2"/>
      <c r="V75" s="79"/>
      <c r="W75" s="5"/>
    </row>
    <row r="76" spans="2:23" ht="12.75">
      <c r="B76" s="2"/>
      <c r="C76" s="2"/>
      <c r="D76" s="2"/>
      <c r="E76" s="2"/>
      <c r="F76" s="2"/>
      <c r="G76" s="2"/>
      <c r="T76" s="2"/>
      <c r="V76" s="79"/>
      <c r="W76" s="5"/>
    </row>
    <row r="77" spans="2:23" ht="18">
      <c r="B77" s="2"/>
      <c r="C77" s="2"/>
      <c r="D77" s="2"/>
      <c r="E77" s="2"/>
      <c r="F77" s="2"/>
      <c r="G77" s="2"/>
      <c r="T77" s="94" t="s">
        <v>63</v>
      </c>
      <c r="U77" s="94"/>
      <c r="V77" s="95">
        <f>V53+V54+V55+V56+V57+V58+V59+V60+V61+V62+V63+V64+R73</f>
        <v>11110930</v>
      </c>
      <c r="W77" s="5"/>
    </row>
    <row r="78" spans="2:23" ht="12.75">
      <c r="B78" s="2"/>
      <c r="C78" s="2"/>
      <c r="D78" s="2"/>
      <c r="E78" s="2"/>
      <c r="F78" s="2"/>
      <c r="G78" s="2"/>
      <c r="T78" s="2"/>
      <c r="V78" s="79"/>
      <c r="W78" s="5"/>
    </row>
    <row r="79" spans="20:23" ht="12.75">
      <c r="T79" s="89"/>
      <c r="U79" s="2"/>
      <c r="V79" s="90"/>
      <c r="W79" s="79"/>
    </row>
    <row r="80" spans="20:23" ht="12.75">
      <c r="T80" s="89"/>
      <c r="V80" s="90"/>
      <c r="W80" s="90"/>
    </row>
    <row r="81" spans="8:23" ht="12.75">
      <c r="H81" s="5"/>
      <c r="T81" s="89"/>
      <c r="V81" s="5"/>
      <c r="W81" s="90"/>
    </row>
    <row r="82" ht="12.75">
      <c r="W82" s="5"/>
    </row>
    <row r="83" spans="22:23" ht="12.75">
      <c r="V83" s="5"/>
      <c r="W83" s="5"/>
    </row>
    <row r="84" spans="22:23" ht="12.75">
      <c r="V84" s="5"/>
      <c r="W84" s="5"/>
    </row>
    <row r="85" spans="22:23" ht="12.75">
      <c r="V85" s="5"/>
      <c r="W85" s="5"/>
    </row>
    <row r="86" spans="22:23" ht="12.75">
      <c r="V86" s="5"/>
      <c r="W86" s="5"/>
    </row>
    <row r="87" spans="22:23" ht="12.75">
      <c r="V87" s="5"/>
      <c r="W87" s="5"/>
    </row>
    <row r="88" spans="22:23" ht="12.75">
      <c r="V88" s="5"/>
      <c r="W88" s="5"/>
    </row>
    <row r="89" spans="22:23" ht="12.75">
      <c r="V89" s="5"/>
      <c r="W89" s="5"/>
    </row>
    <row r="90" spans="22:23" ht="12.75">
      <c r="V90" s="5"/>
      <c r="W90" s="5"/>
    </row>
    <row r="91" spans="22:23" ht="12.75">
      <c r="V91" s="5"/>
      <c r="W91" s="5"/>
    </row>
    <row r="92" spans="22:23" ht="12.75">
      <c r="V92" s="5"/>
      <c r="W92" s="5"/>
    </row>
    <row r="93" spans="20:22" ht="18">
      <c r="T93" s="91"/>
      <c r="U93" s="91"/>
      <c r="V93" s="92"/>
    </row>
    <row r="94" spans="21:23" ht="18">
      <c r="U94" s="91"/>
      <c r="V94" s="91"/>
      <c r="W94" s="92"/>
    </row>
    <row r="95" ht="12.75">
      <c r="V95" s="5"/>
    </row>
    <row r="98" ht="18">
      <c r="V98" s="95"/>
    </row>
    <row r="99" ht="12.75">
      <c r="V99" s="5"/>
    </row>
    <row r="100" ht="12.75">
      <c r="V100" s="5"/>
    </row>
    <row r="104" ht="12.75">
      <c r="V104" s="5"/>
    </row>
    <row r="107" ht="12.75">
      <c r="V107" s="5"/>
    </row>
  </sheetData>
  <mergeCells count="23">
    <mergeCell ref="O7:O9"/>
    <mergeCell ref="I32:I34"/>
    <mergeCell ref="K32:K34"/>
    <mergeCell ref="L32:L34"/>
    <mergeCell ref="M32:M34"/>
    <mergeCell ref="N32:N34"/>
    <mergeCell ref="O32:O34"/>
    <mergeCell ref="K7:K9"/>
    <mergeCell ref="L7:L9"/>
    <mergeCell ref="M7:M9"/>
    <mergeCell ref="N7:N9"/>
    <mergeCell ref="I7:I9"/>
    <mergeCell ref="B3:G3"/>
    <mergeCell ref="B7:B9"/>
    <mergeCell ref="G7:G9"/>
    <mergeCell ref="G32:G34"/>
    <mergeCell ref="H7:H9"/>
    <mergeCell ref="H32:H34"/>
    <mergeCell ref="B32:B34"/>
    <mergeCell ref="D32:D34"/>
    <mergeCell ref="D7:D9"/>
    <mergeCell ref="E7:E9"/>
    <mergeCell ref="E32:E34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2022-08-09T09:00:14Z</cp:lastPrinted>
  <dcterms:created xsi:type="dcterms:W3CDTF">2019-01-03T10:06:50Z</dcterms:created>
  <dcterms:modified xsi:type="dcterms:W3CDTF">2022-08-09T09:01:47Z</dcterms:modified>
  <cp:category/>
  <cp:version/>
  <cp:contentType/>
  <cp:contentStatus/>
</cp:coreProperties>
</file>