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5440" windowHeight="12540"/>
  </bookViews>
  <sheets>
    <sheet name="SPITALE CONTRACTAT TRIM I 2023" sheetId="1" r:id="rId1"/>
  </sheets>
  <calcPr calcId="125725"/>
</workbook>
</file>

<file path=xl/calcChain.xml><?xml version="1.0" encoding="utf-8"?>
<calcChain xmlns="http://schemas.openxmlformats.org/spreadsheetml/2006/main">
  <c r="J33" i="1"/>
  <c r="I33"/>
  <c r="J32"/>
  <c r="I32"/>
  <c r="G32"/>
  <c r="F32"/>
  <c r="E32"/>
  <c r="J31"/>
  <c r="J34" s="1"/>
  <c r="I31"/>
  <c r="G31"/>
  <c r="F31"/>
  <c r="E31"/>
  <c r="J30"/>
  <c r="I30"/>
  <c r="G30"/>
  <c r="F30"/>
  <c r="E30"/>
  <c r="H29"/>
  <c r="H28"/>
  <c r="H27"/>
  <c r="H30" s="1"/>
  <c r="J26"/>
  <c r="I26"/>
  <c r="G26"/>
  <c r="F26"/>
  <c r="E26"/>
  <c r="H25"/>
  <c r="H24"/>
  <c r="H23"/>
  <c r="H26" s="1"/>
  <c r="J22"/>
  <c r="I22"/>
  <c r="G22"/>
  <c r="F22"/>
  <c r="E22"/>
  <c r="H21"/>
  <c r="H20"/>
  <c r="H19"/>
  <c r="H22" s="1"/>
  <c r="J18"/>
  <c r="I18"/>
  <c r="G18"/>
  <c r="F18"/>
  <c r="E18"/>
  <c r="H17"/>
  <c r="H16"/>
  <c r="H15"/>
  <c r="H18" s="1"/>
  <c r="J14"/>
  <c r="I14"/>
  <c r="G13"/>
  <c r="G33" s="1"/>
  <c r="F13"/>
  <c r="F33" s="1"/>
  <c r="E13"/>
  <c r="E14" s="1"/>
  <c r="H12"/>
  <c r="H11"/>
  <c r="I10"/>
  <c r="G10"/>
  <c r="F10"/>
  <c r="E10"/>
  <c r="E34" s="1"/>
  <c r="H9"/>
  <c r="H8"/>
  <c r="H7"/>
  <c r="H10" s="1"/>
  <c r="I34" l="1"/>
  <c r="F14"/>
  <c r="F34" s="1"/>
  <c r="H32"/>
  <c r="H13"/>
  <c r="H33" s="1"/>
  <c r="G14"/>
  <c r="G34" s="1"/>
  <c r="E33"/>
  <c r="H31"/>
  <c r="H14" l="1"/>
  <c r="H34" s="1"/>
</calcChain>
</file>

<file path=xl/sharedStrings.xml><?xml version="1.0" encoding="utf-8"?>
<sst xmlns="http://schemas.openxmlformats.org/spreadsheetml/2006/main" count="47" uniqueCount="27">
  <si>
    <t>CAS VASLUI</t>
  </si>
  <si>
    <t>SITUATIA SUMELOR CONTRACTATE LA SPITALE PE LUNILE  IANUARIE- MARTIE   2023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</si>
  <si>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</si>
  <si>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</si>
  <si>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</si>
  <si>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</si>
  <si>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</si>
  <si>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</si>
  <si>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</si>
  <si>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TOTAL</t>
  </si>
  <si>
    <t>alocatie hrana</t>
  </si>
  <si>
    <t>crt.</t>
  </si>
  <si>
    <t>SPITALUL JUDETEAN DE URGENTA VASLUI</t>
  </si>
  <si>
    <t>ianuarie</t>
  </si>
  <si>
    <t>februarie</t>
  </si>
  <si>
    <t>martie</t>
  </si>
  <si>
    <t>Trim I 2023</t>
  </si>
  <si>
    <t>SPITALUL MUNICIPAL DE URGENTA "ELENA BELDIMAN" BARLAD</t>
  </si>
  <si>
    <t>TRIM I</t>
  </si>
  <si>
    <t>SPITALUL MUNICIPAL "DIMITRIE CASTROIAN" HUSI</t>
  </si>
  <si>
    <t>SPITALUL DE PSIHIATRIE MURGENI</t>
  </si>
  <si>
    <t>SPITALIS SRL - PUNCT DE LUCRU NEGRESTI (spitalizare de zi)</t>
  </si>
  <si>
    <t>SC RECUMED SRL VASLUI</t>
  </si>
  <si>
    <t>ianuarie (paliatie)</t>
  </si>
  <si>
    <t>IANUARIE</t>
  </si>
  <si>
    <t>TOTAL TRIM I 2023</t>
  </si>
  <si>
    <t>OUG 15/2022-2023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</si>
</sst>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7">
    <xf numFmtId="0" fontId="0" fillId="0" borderId="0" xfId="0"/>
    <xf numFmtId="0" fontId="3" fillId="0" borderId="0" xfId="2" applyFont="1"/>
    <xf numFmtId="0" fontId="4" fillId="0" borderId="0" xfId="2" applyFont="1" applyAlignment="1">
      <alignment wrapText="1"/>
    </xf>
    <xf numFmtId="0" fontId="4" fillId="0" borderId="0" xfId="2" applyFont="1"/>
    <xf numFmtId="0" fontId="3" fillId="0" borderId="0" xfId="2" applyFont="1" applyAlignment="1">
      <alignment horizontal="left"/>
    </xf>
    <xf numFmtId="0" fontId="3" fillId="2" borderId="1" xfId="2" applyFont="1" applyFill="1" applyBorder="1" applyAlignment="1">
      <alignment wrapText="1"/>
    </xf>
    <xf numFmtId="0" fontId="3" fillId="2" borderId="5" xfId="2" applyFont="1" applyFill="1" applyBorder="1"/>
    <xf numFmtId="43" fontId="6" fillId="4" borderId="10" xfId="1" applyFont="1" applyFill="1" applyBorder="1" applyAlignment="1">
      <alignment horizontal="left" vertical="center" wrapText="1"/>
    </xf>
    <xf numFmtId="43" fontId="7" fillId="4" borderId="12" xfId="1" applyFont="1" applyFill="1" applyBorder="1"/>
    <xf numFmtId="43" fontId="7" fillId="5" borderId="16" xfId="1" applyFont="1" applyFill="1" applyBorder="1"/>
    <xf numFmtId="43" fontId="7" fillId="5" borderId="17" xfId="1" applyFont="1" applyFill="1" applyBorder="1"/>
    <xf numFmtId="0" fontId="10" fillId="4" borderId="18" xfId="2" applyFont="1" applyFill="1" applyBorder="1"/>
    <xf numFmtId="4" fontId="9" fillId="4" borderId="18" xfId="3" applyNumberFormat="1" applyFont="1" applyFill="1" applyBorder="1" applyAlignment="1">
      <alignment horizontal="right"/>
    </xf>
    <xf numFmtId="4" fontId="9" fillId="4" borderId="19" xfId="3" applyNumberFormat="1" applyFont="1" applyFill="1" applyBorder="1" applyAlignment="1">
      <alignment horizontal="right"/>
    </xf>
    <xf numFmtId="0" fontId="10" fillId="4" borderId="13" xfId="2" applyFont="1" applyFill="1" applyBorder="1"/>
    <xf numFmtId="4" fontId="9" fillId="4" borderId="13" xfId="3" applyNumberFormat="1" applyFont="1" applyFill="1" applyBorder="1" applyAlignment="1">
      <alignment horizontal="right"/>
    </xf>
    <xf numFmtId="4" fontId="9" fillId="4" borderId="20" xfId="3" applyNumberFormat="1" applyFont="1" applyFill="1" applyBorder="1" applyAlignment="1">
      <alignment horizontal="right"/>
    </xf>
    <xf numFmtId="0" fontId="3" fillId="6" borderId="1" xfId="2" applyFont="1" applyFill="1" applyBorder="1"/>
    <xf numFmtId="4" fontId="11" fillId="6" borderId="1" xfId="3" applyNumberFormat="1" applyFont="1" applyFill="1" applyBorder="1" applyAlignment="1">
      <alignment horizontal="right"/>
    </xf>
    <xf numFmtId="4" fontId="12" fillId="4" borderId="20" xfId="3" applyNumberFormat="1" applyFont="1" applyFill="1" applyBorder="1" applyAlignment="1">
      <alignment horizontal="right"/>
    </xf>
    <xf numFmtId="4" fontId="12" fillId="4" borderId="13" xfId="3" applyNumberFormat="1" applyFont="1" applyFill="1" applyBorder="1" applyAlignment="1">
      <alignment horizontal="right"/>
    </xf>
    <xf numFmtId="4" fontId="12" fillId="4" borderId="22" xfId="3" applyNumberFormat="1" applyFont="1" applyFill="1" applyBorder="1" applyAlignment="1">
      <alignment horizontal="right"/>
    </xf>
    <xf numFmtId="0" fontId="3" fillId="6" borderId="17" xfId="2" applyFont="1" applyFill="1" applyBorder="1"/>
    <xf numFmtId="4" fontId="11" fillId="6" borderId="17" xfId="3" applyNumberFormat="1" applyFont="1" applyFill="1" applyBorder="1" applyAlignment="1">
      <alignment horizontal="right"/>
    </xf>
    <xf numFmtId="4" fontId="12" fillId="4" borderId="19" xfId="3" applyNumberFormat="1" applyFont="1" applyFill="1" applyBorder="1" applyAlignment="1">
      <alignment horizontal="right"/>
    </xf>
    <xf numFmtId="4" fontId="12" fillId="4" borderId="18" xfId="3" applyNumberFormat="1" applyFont="1" applyFill="1" applyBorder="1" applyAlignment="1">
      <alignment horizontal="right"/>
    </xf>
    <xf numFmtId="4" fontId="12" fillId="4" borderId="19" xfId="2" applyNumberFormat="1" applyFont="1" applyFill="1" applyBorder="1"/>
    <xf numFmtId="4" fontId="11" fillId="6" borderId="25" xfId="3" applyNumberFormat="1" applyFont="1" applyFill="1" applyBorder="1" applyAlignment="1">
      <alignment horizontal="right"/>
    </xf>
    <xf numFmtId="0" fontId="3" fillId="4" borderId="18" xfId="2" applyFont="1" applyFill="1" applyBorder="1"/>
    <xf numFmtId="4" fontId="12" fillId="4" borderId="11" xfId="3" applyNumberFormat="1" applyFont="1" applyFill="1" applyBorder="1" applyAlignment="1">
      <alignment horizontal="right"/>
    </xf>
    <xf numFmtId="4" fontId="12" fillId="4" borderId="11" xfId="2" applyNumberFormat="1" applyFont="1" applyFill="1" applyBorder="1" applyAlignment="1">
      <alignment horizontal="right"/>
    </xf>
    <xf numFmtId="0" fontId="3" fillId="4" borderId="13" xfId="2" applyFont="1" applyFill="1" applyBorder="1"/>
    <xf numFmtId="4" fontId="12" fillId="4" borderId="13" xfId="2" applyNumberFormat="1" applyFont="1" applyFill="1" applyBorder="1" applyAlignment="1">
      <alignment horizontal="right"/>
    </xf>
    <xf numFmtId="4" fontId="12" fillId="4" borderId="20" xfId="2" applyNumberFormat="1" applyFont="1" applyFill="1" applyBorder="1" applyAlignment="1">
      <alignment horizontal="right"/>
    </xf>
    <xf numFmtId="4" fontId="11" fillId="6" borderId="25" xfId="2" applyNumberFormat="1" applyFont="1" applyFill="1" applyBorder="1" applyAlignment="1">
      <alignment horizontal="right"/>
    </xf>
    <xf numFmtId="4" fontId="11" fillId="6" borderId="17" xfId="2" applyNumberFormat="1" applyFont="1" applyFill="1" applyBorder="1" applyAlignment="1">
      <alignment horizontal="right"/>
    </xf>
    <xf numFmtId="4" fontId="11" fillId="6" borderId="1" xfId="2" applyNumberFormat="1" applyFont="1" applyFill="1" applyBorder="1" applyAlignment="1">
      <alignment horizontal="right"/>
    </xf>
    <xf numFmtId="4" fontId="11" fillId="6" borderId="2" xfId="2" applyNumberFormat="1" applyFont="1" applyFill="1" applyBorder="1" applyAlignment="1">
      <alignment horizontal="right"/>
    </xf>
    <xf numFmtId="0" fontId="3" fillId="6" borderId="11" xfId="2" applyFont="1" applyFill="1" applyBorder="1"/>
    <xf numFmtId="4" fontId="11" fillId="6" borderId="11" xfId="2" applyNumberFormat="1" applyFont="1" applyFill="1" applyBorder="1" applyAlignment="1">
      <alignment horizontal="right"/>
    </xf>
    <xf numFmtId="0" fontId="3" fillId="6" borderId="13" xfId="2" applyFont="1" applyFill="1" applyBorder="1"/>
    <xf numFmtId="0" fontId="3" fillId="6" borderId="21" xfId="2" applyFont="1" applyFill="1" applyBorder="1"/>
    <xf numFmtId="4" fontId="11" fillId="6" borderId="27" xfId="2" applyNumberFormat="1" applyFont="1" applyFill="1" applyBorder="1" applyAlignment="1">
      <alignment horizontal="right"/>
    </xf>
    <xf numFmtId="0" fontId="3" fillId="0" borderId="28" xfId="2" applyFont="1" applyFill="1" applyBorder="1" applyAlignment="1"/>
    <xf numFmtId="0" fontId="3" fillId="0" borderId="29" xfId="3" applyFont="1" applyBorder="1" applyAlignment="1"/>
    <xf numFmtId="0" fontId="3" fillId="0" borderId="28" xfId="3" applyFont="1" applyBorder="1" applyAlignment="1">
      <alignment horizontal="center"/>
    </xf>
    <xf numFmtId="4" fontId="11" fillId="0" borderId="30" xfId="2" applyNumberFormat="1" applyFont="1" applyFill="1" applyBorder="1" applyAlignment="1">
      <alignment horizontal="right"/>
    </xf>
    <xf numFmtId="4" fontId="11" fillId="0" borderId="31" xfId="2" applyNumberFormat="1" applyFont="1" applyFill="1" applyBorder="1" applyAlignment="1">
      <alignment horizontal="right"/>
    </xf>
    <xf numFmtId="4" fontId="11" fillId="0" borderId="17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wrapText="1"/>
    </xf>
    <xf numFmtId="0" fontId="15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4" fontId="11" fillId="0" borderId="0" xfId="2" applyNumberFormat="1" applyFont="1" applyFill="1" applyBorder="1" applyAlignment="1">
      <alignment horizontal="right"/>
    </xf>
    <xf numFmtId="43" fontId="7" fillId="4" borderId="14" xfId="1" applyFont="1" applyFill="1" applyBorder="1"/>
    <xf numFmtId="0" fontId="10" fillId="4" borderId="21" xfId="2" applyFont="1" applyFill="1" applyBorder="1"/>
    <xf numFmtId="4" fontId="9" fillId="4" borderId="5" xfId="3" applyNumberFormat="1" applyFont="1" applyFill="1" applyBorder="1" applyAlignment="1">
      <alignment horizontal="right"/>
    </xf>
    <xf numFmtId="0" fontId="10" fillId="4" borderId="15" xfId="2" applyFont="1" applyFill="1" applyBorder="1"/>
    <xf numFmtId="4" fontId="12" fillId="4" borderId="23" xfId="3" applyNumberFormat="1" applyFont="1" applyFill="1" applyBorder="1" applyAlignment="1">
      <alignment horizontal="right"/>
    </xf>
    <xf numFmtId="4" fontId="12" fillId="4" borderId="15" xfId="3" applyNumberFormat="1" applyFont="1" applyFill="1" applyBorder="1" applyAlignment="1">
      <alignment horizontal="right"/>
    </xf>
    <xf numFmtId="4" fontId="12" fillId="4" borderId="24" xfId="3" applyNumberFormat="1" applyFont="1" applyFill="1" applyBorder="1" applyAlignment="1">
      <alignment horizontal="right"/>
    </xf>
    <xf numFmtId="4" fontId="12" fillId="4" borderId="23" xfId="2" applyNumberFormat="1" applyFont="1" applyFill="1" applyBorder="1" applyAlignment="1">
      <alignment horizontal="right"/>
    </xf>
    <xf numFmtId="0" fontId="3" fillId="4" borderId="15" xfId="2" applyFont="1" applyFill="1" applyBorder="1"/>
    <xf numFmtId="4" fontId="12" fillId="4" borderId="21" xfId="2" applyNumberFormat="1" applyFont="1" applyFill="1" applyBorder="1" applyAlignment="1">
      <alignment horizontal="right"/>
    </xf>
    <xf numFmtId="4" fontId="12" fillId="4" borderId="5" xfId="3" applyNumberFormat="1" applyFont="1" applyFill="1" applyBorder="1" applyAlignment="1">
      <alignment horizontal="right"/>
    </xf>
    <xf numFmtId="4" fontId="9" fillId="4" borderId="11" xfId="2" applyNumberFormat="1" applyFont="1" applyFill="1" applyBorder="1" applyAlignment="1">
      <alignment horizontal="right"/>
    </xf>
    <xf numFmtId="4" fontId="12" fillId="4" borderId="26" xfId="3" applyNumberFormat="1" applyFont="1" applyFill="1" applyBorder="1" applyAlignment="1">
      <alignment horizontal="right"/>
    </xf>
    <xf numFmtId="4" fontId="11" fillId="4" borderId="18" xfId="3" applyNumberFormat="1" applyFont="1" applyFill="1" applyBorder="1" applyAlignment="1">
      <alignment horizontal="right"/>
    </xf>
    <xf numFmtId="4" fontId="12" fillId="4" borderId="15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4" fillId="4" borderId="8" xfId="2" applyFont="1" applyFill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4" fillId="4" borderId="5" xfId="2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14" fontId="3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3" fontId="6" fillId="3" borderId="3" xfId="1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8" fillId="0" borderId="9" xfId="1" applyFont="1" applyBorder="1" applyAlignment="1">
      <alignment vertical="center" wrapText="1"/>
    </xf>
    <xf numFmtId="0" fontId="4" fillId="0" borderId="1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5" xfId="2" applyFont="1" applyBorder="1" applyAlignment="1">
      <alignment vertical="top" wrapText="1"/>
    </xf>
    <xf numFmtId="0" fontId="3" fillId="0" borderId="2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3" fillId="0" borderId="2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2" applyFont="1" applyBorder="1" applyAlignment="1">
      <alignment horizontal="right" vertical="top" wrapText="1"/>
    </xf>
    <xf numFmtId="0" fontId="14" fillId="0" borderId="8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9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4" fillId="0" borderId="1" xfId="2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9" fillId="4" borderId="1" xfId="3" applyNumberFormat="1" applyFont="1" applyFill="1" applyBorder="1"/>
    <xf numFmtId="4" fontId="9" fillId="4" borderId="11" xfId="3" applyNumberFormat="1" applyFont="1" applyFill="1" applyBorder="1"/>
    <xf numFmtId="4" fontId="9" fillId="4" borderId="13" xfId="3" applyNumberFormat="1" applyFont="1" applyFill="1" applyBorder="1"/>
    <xf numFmtId="4" fontId="9" fillId="4" borderId="15" xfId="3" applyNumberFormat="1" applyFont="1" applyFill="1" applyBorder="1"/>
  </cellXfs>
  <cellStyles count="4">
    <cellStyle name="Comma" xfId="1" builtinId="3"/>
    <cellStyle name="Normal" xfId="0" builtinId="0"/>
    <cellStyle name="Normal 2" xfId="3"/>
    <cellStyle name="Normal_SPITALE-CONTRACTE 01.01.20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120" zoomScaleNormal="120" workbookViewId="0">
      <selection activeCell="P21" sqref="P21"/>
    </sheetView>
  </sheetViews>
  <sheetFormatPr defaultRowHeight="15"/>
  <cols>
    <col min="3" max="3" width="12.42578125" customWidth="1"/>
    <col min="5" max="5" width="14.140625" customWidth="1"/>
    <col min="6" max="6" width="13.140625" customWidth="1"/>
    <col min="7" max="7" width="14" customWidth="1"/>
    <col min="8" max="8" width="14.85546875" customWidth="1"/>
    <col min="9" max="9" width="12.28515625" customWidth="1"/>
  </cols>
  <sheetData>
    <row r="1" spans="1:10">
      <c r="A1" s="1" t="s">
        <v>0</v>
      </c>
      <c r="B1" s="2"/>
      <c r="C1" s="3"/>
      <c r="D1" s="75"/>
      <c r="E1" s="75"/>
      <c r="F1" s="75"/>
      <c r="G1" s="75"/>
      <c r="H1" s="3"/>
      <c r="I1" s="3"/>
      <c r="J1" s="3"/>
    </row>
    <row r="2" spans="1:10">
      <c r="A2" s="3"/>
      <c r="B2" s="2"/>
      <c r="C2" s="3"/>
      <c r="D2" s="1"/>
      <c r="E2" s="3"/>
      <c r="F2" s="3"/>
      <c r="G2" s="3"/>
      <c r="H2" s="1"/>
      <c r="I2" s="1"/>
      <c r="J2" s="3"/>
    </row>
    <row r="3" spans="1:10">
      <c r="A3" s="4"/>
      <c r="B3" s="4"/>
      <c r="C3" s="3"/>
      <c r="D3" s="4"/>
      <c r="E3" s="4"/>
      <c r="F3" s="4"/>
      <c r="G3" s="3"/>
      <c r="H3" s="1"/>
      <c r="I3" s="1"/>
      <c r="J3" s="1"/>
    </row>
    <row r="4" spans="1:10" ht="15.75" thickBot="1">
      <c r="A4" s="3"/>
      <c r="B4" s="76" t="s">
        <v>1</v>
      </c>
      <c r="C4" s="76"/>
      <c r="D4" s="76"/>
      <c r="E4" s="76"/>
      <c r="F4" s="76"/>
      <c r="G4" s="76"/>
      <c r="H4" s="76"/>
      <c r="I4" s="76"/>
      <c r="J4" s="76"/>
    </row>
    <row r="5" spans="1:10">
      <c r="A5" s="5" t="s">
        <v>2</v>
      </c>
      <c r="B5" s="77" t="s">
        <v>3</v>
      </c>
      <c r="C5" s="79" t="s">
        <v>4</v>
      </c>
      <c r="D5" s="81" t="s">
        <v>5</v>
      </c>
      <c r="E5" s="83" t="s">
        <v>6</v>
      </c>
      <c r="F5" s="85" t="s">
        <v>7</v>
      </c>
      <c r="G5" s="83" t="s">
        <v>8</v>
      </c>
      <c r="H5" s="87" t="s">
        <v>9</v>
      </c>
      <c r="I5" s="87" t="s">
        <v>10</v>
      </c>
      <c r="J5" s="87" t="s">
        <v>26</v>
      </c>
    </row>
    <row r="6" spans="1:10" ht="28.5" customHeight="1" thickBot="1">
      <c r="A6" s="6" t="s">
        <v>11</v>
      </c>
      <c r="B6" s="78"/>
      <c r="C6" s="80"/>
      <c r="D6" s="82"/>
      <c r="E6" s="84"/>
      <c r="F6" s="86"/>
      <c r="G6" s="84"/>
      <c r="H6" s="88"/>
      <c r="I6" s="88"/>
      <c r="J6" s="88"/>
    </row>
    <row r="7" spans="1:10">
      <c r="A7" s="89">
        <v>1</v>
      </c>
      <c r="B7" s="92">
        <v>214</v>
      </c>
      <c r="C7" s="95" t="s">
        <v>12</v>
      </c>
      <c r="D7" s="7" t="s">
        <v>13</v>
      </c>
      <c r="E7" s="123">
        <v>4703821.58</v>
      </c>
      <c r="F7" s="124">
        <v>559899.63</v>
      </c>
      <c r="G7" s="124">
        <v>380536.05</v>
      </c>
      <c r="H7" s="124">
        <f>SUM(E7:G7)</f>
        <v>5644257.2599999998</v>
      </c>
      <c r="I7" s="124">
        <v>312466</v>
      </c>
      <c r="J7" s="124">
        <v>0</v>
      </c>
    </row>
    <row r="8" spans="1:10">
      <c r="A8" s="90"/>
      <c r="B8" s="93"/>
      <c r="C8" s="96"/>
      <c r="D8" s="8" t="s">
        <v>14</v>
      </c>
      <c r="E8" s="125">
        <v>4703821.58</v>
      </c>
      <c r="F8" s="125">
        <v>559899.63</v>
      </c>
      <c r="G8" s="125">
        <v>402011.29</v>
      </c>
      <c r="H8" s="125">
        <f t="shared" ref="H8:H9" si="0">SUM(E8:G8)</f>
        <v>5665732.5</v>
      </c>
      <c r="I8" s="125">
        <v>302830</v>
      </c>
      <c r="J8" s="125">
        <v>0</v>
      </c>
    </row>
    <row r="9" spans="1:10" ht="15.75" thickBot="1">
      <c r="A9" s="90"/>
      <c r="B9" s="93"/>
      <c r="C9" s="96"/>
      <c r="D9" s="54" t="s">
        <v>15</v>
      </c>
      <c r="E9" s="126">
        <v>4703821.58</v>
      </c>
      <c r="F9" s="126">
        <v>559899.63</v>
      </c>
      <c r="G9" s="126">
        <v>402011.29</v>
      </c>
      <c r="H9" s="126">
        <f t="shared" si="0"/>
        <v>5665732.5</v>
      </c>
      <c r="I9" s="126">
        <v>330812.65000000002</v>
      </c>
      <c r="J9" s="126">
        <v>0</v>
      </c>
    </row>
    <row r="10" spans="1:10" ht="15.75" thickBot="1">
      <c r="A10" s="91"/>
      <c r="B10" s="94"/>
      <c r="C10" s="97"/>
      <c r="D10" s="9" t="s">
        <v>16</v>
      </c>
      <c r="E10" s="10">
        <f>E7+E8+E9</f>
        <v>14111464.74</v>
      </c>
      <c r="F10" s="10">
        <f t="shared" ref="F10:I10" si="1">F7+F8+F9</f>
        <v>1679698.8900000001</v>
      </c>
      <c r="G10" s="10">
        <f t="shared" si="1"/>
        <v>1184558.6299999999</v>
      </c>
      <c r="H10" s="10">
        <f t="shared" si="1"/>
        <v>16975722.259999998</v>
      </c>
      <c r="I10" s="10">
        <f t="shared" si="1"/>
        <v>946108.65</v>
      </c>
      <c r="J10" s="10">
        <v>0</v>
      </c>
    </row>
    <row r="11" spans="1:10">
      <c r="A11" s="89">
        <v>2</v>
      </c>
      <c r="B11" s="92">
        <v>215</v>
      </c>
      <c r="C11" s="95" t="s">
        <v>17</v>
      </c>
      <c r="D11" s="11" t="s">
        <v>13</v>
      </c>
      <c r="E11" s="12">
        <v>3642291.81</v>
      </c>
      <c r="F11" s="13">
        <v>535256.86</v>
      </c>
      <c r="G11" s="12">
        <v>362930.75</v>
      </c>
      <c r="H11" s="12">
        <f>SUM(E11:G11)</f>
        <v>4540479.42</v>
      </c>
      <c r="I11" s="12">
        <v>238942</v>
      </c>
      <c r="J11" s="12">
        <v>7107</v>
      </c>
    </row>
    <row r="12" spans="1:10">
      <c r="A12" s="90"/>
      <c r="B12" s="93"/>
      <c r="C12" s="96"/>
      <c r="D12" s="14" t="s">
        <v>14</v>
      </c>
      <c r="E12" s="15">
        <v>3494353.72</v>
      </c>
      <c r="F12" s="16">
        <v>535256.86</v>
      </c>
      <c r="G12" s="15">
        <v>362930.75</v>
      </c>
      <c r="H12" s="12">
        <f t="shared" ref="H12" si="2">SUM(E12:G12)</f>
        <v>4392541.33</v>
      </c>
      <c r="I12" s="12">
        <v>215259</v>
      </c>
      <c r="J12" s="12">
        <v>0</v>
      </c>
    </row>
    <row r="13" spans="1:10" ht="15.75" thickBot="1">
      <c r="A13" s="90"/>
      <c r="B13" s="93"/>
      <c r="C13" s="96"/>
      <c r="D13" s="55" t="s">
        <v>15</v>
      </c>
      <c r="E13" s="15">
        <f>3494353.72-29.99</f>
        <v>3494323.73</v>
      </c>
      <c r="F13" s="16">
        <f>535256.86</f>
        <v>535256.86</v>
      </c>
      <c r="G13" s="15">
        <f>362930.75-803.33</f>
        <v>362127.42</v>
      </c>
      <c r="H13" s="12">
        <f t="shared" ref="H13" si="3">SUM(E13:G13)</f>
        <v>4391708.01</v>
      </c>
      <c r="I13" s="12">
        <v>212597.08</v>
      </c>
      <c r="J13" s="56">
        <v>0</v>
      </c>
    </row>
    <row r="14" spans="1:10" ht="15.75" thickBot="1">
      <c r="A14" s="91"/>
      <c r="B14" s="94"/>
      <c r="C14" s="97"/>
      <c r="D14" s="17" t="s">
        <v>18</v>
      </c>
      <c r="E14" s="18">
        <f>E11+E12+E13</f>
        <v>10630969.26</v>
      </c>
      <c r="F14" s="18">
        <f t="shared" ref="F14:J14" si="4">F11+F12+F13</f>
        <v>1605770.58</v>
      </c>
      <c r="G14" s="18">
        <f t="shared" si="4"/>
        <v>1087988.92</v>
      </c>
      <c r="H14" s="18">
        <f t="shared" si="4"/>
        <v>13324728.76</v>
      </c>
      <c r="I14" s="18">
        <f t="shared" si="4"/>
        <v>666798.07999999996</v>
      </c>
      <c r="J14" s="18">
        <f t="shared" si="4"/>
        <v>7107</v>
      </c>
    </row>
    <row r="15" spans="1:10">
      <c r="A15" s="90">
        <v>3</v>
      </c>
      <c r="B15" s="93">
        <v>216</v>
      </c>
      <c r="C15" s="95" t="s">
        <v>19</v>
      </c>
      <c r="D15" s="14" t="s">
        <v>13</v>
      </c>
      <c r="E15" s="19">
        <v>1656362.8</v>
      </c>
      <c r="F15" s="20">
        <v>205576.83</v>
      </c>
      <c r="G15" s="19">
        <v>306451.07</v>
      </c>
      <c r="H15" s="20">
        <f>SUM(E15:G15)</f>
        <v>2168390.7000000002</v>
      </c>
      <c r="I15" s="21">
        <v>129283</v>
      </c>
      <c r="J15" s="20">
        <v>0</v>
      </c>
    </row>
    <row r="16" spans="1:10">
      <c r="A16" s="90"/>
      <c r="B16" s="93"/>
      <c r="C16" s="96"/>
      <c r="D16" s="14" t="s">
        <v>14</v>
      </c>
      <c r="E16" s="19">
        <v>1552840.17</v>
      </c>
      <c r="F16" s="20">
        <v>205576.83</v>
      </c>
      <c r="G16" s="19">
        <v>306451.07</v>
      </c>
      <c r="H16" s="20">
        <f>SUM(E16:G16)</f>
        <v>2064868.07</v>
      </c>
      <c r="I16" s="21">
        <v>113971</v>
      </c>
      <c r="J16" s="20">
        <v>171</v>
      </c>
    </row>
    <row r="17" spans="1:10" ht="15.75" thickBot="1">
      <c r="A17" s="90"/>
      <c r="B17" s="93"/>
      <c r="C17" s="96"/>
      <c r="D17" s="57" t="s">
        <v>15</v>
      </c>
      <c r="E17" s="58">
        <v>1370640.22</v>
      </c>
      <c r="F17" s="59">
        <v>205576.83</v>
      </c>
      <c r="G17" s="58">
        <v>306451.07</v>
      </c>
      <c r="H17" s="59">
        <f>SUM(E17:G17)</f>
        <v>1882668.12</v>
      </c>
      <c r="I17" s="60">
        <v>141312.01999999999</v>
      </c>
      <c r="J17" s="59">
        <v>0</v>
      </c>
    </row>
    <row r="18" spans="1:10" ht="15.75" thickBot="1">
      <c r="A18" s="91"/>
      <c r="B18" s="94"/>
      <c r="C18" s="97"/>
      <c r="D18" s="22" t="s">
        <v>18</v>
      </c>
      <c r="E18" s="23">
        <f>E15+E16+E17</f>
        <v>4579843.1899999995</v>
      </c>
      <c r="F18" s="23">
        <f t="shared" ref="F18:J18" si="5">F15+F16+F17</f>
        <v>616730.49</v>
      </c>
      <c r="G18" s="23">
        <f t="shared" si="5"/>
        <v>919353.21</v>
      </c>
      <c r="H18" s="23">
        <f t="shared" si="5"/>
        <v>6115926.8900000006</v>
      </c>
      <c r="I18" s="23">
        <f t="shared" si="5"/>
        <v>384566.02</v>
      </c>
      <c r="J18" s="23">
        <f t="shared" si="5"/>
        <v>171</v>
      </c>
    </row>
    <row r="19" spans="1:10">
      <c r="A19" s="98">
        <v>4</v>
      </c>
      <c r="B19" s="100">
        <v>219</v>
      </c>
      <c r="C19" s="103" t="s">
        <v>20</v>
      </c>
      <c r="D19" s="11" t="s">
        <v>13</v>
      </c>
      <c r="E19" s="24">
        <v>18302.560000000001</v>
      </c>
      <c r="F19" s="25">
        <v>589808.27</v>
      </c>
      <c r="G19" s="26">
        <v>0</v>
      </c>
      <c r="H19" s="25">
        <f>SUM(E19:G19)</f>
        <v>608110.83000000007</v>
      </c>
      <c r="I19" s="24">
        <v>90970</v>
      </c>
      <c r="J19" s="25">
        <v>0</v>
      </c>
    </row>
    <row r="20" spans="1:10">
      <c r="A20" s="98"/>
      <c r="B20" s="101"/>
      <c r="C20" s="104"/>
      <c r="D20" s="14" t="s">
        <v>14</v>
      </c>
      <c r="E20" s="19">
        <v>18302.560000000001</v>
      </c>
      <c r="F20" s="20">
        <v>589808.27</v>
      </c>
      <c r="G20" s="33">
        <v>0</v>
      </c>
      <c r="H20" s="20">
        <f>SUM(E20:G20)</f>
        <v>608110.83000000007</v>
      </c>
      <c r="I20" s="19">
        <v>91179</v>
      </c>
      <c r="J20" s="20">
        <v>0</v>
      </c>
    </row>
    <row r="21" spans="1:10" ht="15.75" thickBot="1">
      <c r="A21" s="98"/>
      <c r="B21" s="101"/>
      <c r="C21" s="104"/>
      <c r="D21" s="57" t="s">
        <v>15</v>
      </c>
      <c r="E21" s="58">
        <v>11439.1</v>
      </c>
      <c r="F21" s="59">
        <v>589808.27</v>
      </c>
      <c r="G21" s="61">
        <v>0</v>
      </c>
      <c r="H21" s="59">
        <f>SUM(E21:G21)</f>
        <v>601247.37</v>
      </c>
      <c r="I21" s="58">
        <v>172378.25</v>
      </c>
      <c r="J21" s="59">
        <v>0</v>
      </c>
    </row>
    <row r="22" spans="1:10" ht="15.75" thickBot="1">
      <c r="A22" s="99"/>
      <c r="B22" s="102"/>
      <c r="C22" s="105"/>
      <c r="D22" s="22" t="s">
        <v>18</v>
      </c>
      <c r="E22" s="27">
        <f t="shared" ref="E22:J22" si="6">SUM(E19:E21)</f>
        <v>48044.22</v>
      </c>
      <c r="F22" s="23">
        <f t="shared" si="6"/>
        <v>1769424.81</v>
      </c>
      <c r="G22" s="23">
        <f t="shared" si="6"/>
        <v>0</v>
      </c>
      <c r="H22" s="23">
        <f t="shared" si="6"/>
        <v>1817469.0300000003</v>
      </c>
      <c r="I22" s="23">
        <f t="shared" si="6"/>
        <v>354527.25</v>
      </c>
      <c r="J22" s="23">
        <f t="shared" si="6"/>
        <v>0</v>
      </c>
    </row>
    <row r="23" spans="1:10">
      <c r="A23" s="109">
        <v>5</v>
      </c>
      <c r="B23" s="92">
        <v>226</v>
      </c>
      <c r="C23" s="114" t="s">
        <v>21</v>
      </c>
      <c r="D23" s="28" t="s">
        <v>13</v>
      </c>
      <c r="E23" s="29">
        <v>0</v>
      </c>
      <c r="F23" s="24">
        <v>0</v>
      </c>
      <c r="G23" s="30">
        <v>100248.07</v>
      </c>
      <c r="H23" s="29">
        <f>SUM(E23:G23)</f>
        <v>100248.07</v>
      </c>
      <c r="I23" s="29">
        <v>0</v>
      </c>
      <c r="J23" s="29">
        <v>0</v>
      </c>
    </row>
    <row r="24" spans="1:10">
      <c r="A24" s="110"/>
      <c r="B24" s="112"/>
      <c r="C24" s="115"/>
      <c r="D24" s="31" t="s">
        <v>14</v>
      </c>
      <c r="E24" s="32">
        <v>0</v>
      </c>
      <c r="F24" s="33">
        <v>0</v>
      </c>
      <c r="G24" s="32">
        <v>100248.07</v>
      </c>
      <c r="H24" s="25">
        <f>SUM(E24:G24)</f>
        <v>100248.07</v>
      </c>
      <c r="I24" s="25">
        <v>0</v>
      </c>
      <c r="J24" s="25">
        <v>0</v>
      </c>
    </row>
    <row r="25" spans="1:10" ht="15.75" thickBot="1">
      <c r="A25" s="110"/>
      <c r="B25" s="112"/>
      <c r="C25" s="115"/>
      <c r="D25" s="62" t="s">
        <v>15</v>
      </c>
      <c r="E25" s="63">
        <v>0</v>
      </c>
      <c r="F25" s="61">
        <v>0</v>
      </c>
      <c r="G25" s="32">
        <v>100248.07</v>
      </c>
      <c r="H25" s="64">
        <f>SUM(E25:G25)</f>
        <v>100248.07</v>
      </c>
      <c r="I25" s="64">
        <v>0</v>
      </c>
      <c r="J25" s="64">
        <v>0</v>
      </c>
    </row>
    <row r="26" spans="1:10" ht="15.75" thickBot="1">
      <c r="A26" s="111"/>
      <c r="B26" s="113"/>
      <c r="C26" s="116"/>
      <c r="D26" s="22" t="s">
        <v>18</v>
      </c>
      <c r="E26" s="34">
        <f>SUM(E23:E25)</f>
        <v>0</v>
      </c>
      <c r="F26" s="35">
        <f>SUM(F23:F25)</f>
        <v>0</v>
      </c>
      <c r="G26" s="35">
        <f>G23+G24+G25</f>
        <v>300744.21000000002</v>
      </c>
      <c r="H26" s="35">
        <f t="shared" ref="H26:J26" si="7">H23+H24+H25</f>
        <v>300744.21000000002</v>
      </c>
      <c r="I26" s="35">
        <f t="shared" si="7"/>
        <v>0</v>
      </c>
      <c r="J26" s="35">
        <f t="shared" si="7"/>
        <v>0</v>
      </c>
    </row>
    <row r="27" spans="1:10">
      <c r="A27" s="117">
        <v>6</v>
      </c>
      <c r="B27" s="92">
        <v>227</v>
      </c>
      <c r="C27" s="120" t="s">
        <v>22</v>
      </c>
      <c r="D27" s="28" t="s">
        <v>23</v>
      </c>
      <c r="E27" s="30">
        <v>0</v>
      </c>
      <c r="F27" s="65">
        <v>225564.08</v>
      </c>
      <c r="G27" s="66">
        <v>0</v>
      </c>
      <c r="H27" s="12">
        <f>SUM(E27:G27)</f>
        <v>225564.08</v>
      </c>
      <c r="I27" s="67">
        <v>0</v>
      </c>
      <c r="J27" s="67">
        <v>0</v>
      </c>
    </row>
    <row r="28" spans="1:10">
      <c r="A28" s="118"/>
      <c r="B28" s="107"/>
      <c r="C28" s="121"/>
      <c r="D28" s="31" t="s">
        <v>14</v>
      </c>
      <c r="E28" s="32">
        <v>0</v>
      </c>
      <c r="F28" s="20">
        <v>225564.08</v>
      </c>
      <c r="G28" s="21">
        <v>0</v>
      </c>
      <c r="H28" s="25">
        <f>SUM(E28:G28)</f>
        <v>225564.08</v>
      </c>
      <c r="I28" s="25">
        <v>0</v>
      </c>
      <c r="J28" s="25">
        <v>0</v>
      </c>
    </row>
    <row r="29" spans="1:10" ht="15.75" thickBot="1">
      <c r="A29" s="118"/>
      <c r="B29" s="107"/>
      <c r="C29" s="121"/>
      <c r="D29" s="62" t="s">
        <v>15</v>
      </c>
      <c r="E29" s="68">
        <v>0</v>
      </c>
      <c r="F29" s="20">
        <v>225564.08</v>
      </c>
      <c r="G29" s="60">
        <v>0</v>
      </c>
      <c r="H29" s="25">
        <f>SUM(E29:G29)</f>
        <v>225564.08</v>
      </c>
      <c r="I29" s="25">
        <v>0</v>
      </c>
      <c r="J29" s="25">
        <v>0</v>
      </c>
    </row>
    <row r="30" spans="1:10" ht="15.75" thickBot="1">
      <c r="A30" s="119"/>
      <c r="B30" s="108"/>
      <c r="C30" s="122"/>
      <c r="D30" s="17" t="s">
        <v>18</v>
      </c>
      <c r="E30" s="36">
        <f t="shared" ref="E30:J30" si="8">SUM(E27:E29)</f>
        <v>0</v>
      </c>
      <c r="F30" s="36">
        <f t="shared" si="8"/>
        <v>676692.24</v>
      </c>
      <c r="G30" s="37">
        <f t="shared" si="8"/>
        <v>0</v>
      </c>
      <c r="H30" s="36">
        <f t="shared" si="8"/>
        <v>676692.24</v>
      </c>
      <c r="I30" s="36">
        <f t="shared" si="8"/>
        <v>0</v>
      </c>
      <c r="J30" s="36">
        <f t="shared" si="8"/>
        <v>0</v>
      </c>
    </row>
    <row r="31" spans="1:10" ht="15.75" thickBot="1">
      <c r="A31" s="69"/>
      <c r="B31" s="70"/>
      <c r="C31" s="106"/>
      <c r="D31" s="38" t="s">
        <v>24</v>
      </c>
      <c r="E31" s="39">
        <f t="shared" ref="E31:J31" si="9">E7+E11+E15+E19+E23+E27</f>
        <v>10020778.750000002</v>
      </c>
      <c r="F31" s="39">
        <f t="shared" si="9"/>
        <v>2116105.67</v>
      </c>
      <c r="G31" s="39">
        <f t="shared" si="9"/>
        <v>1150165.9400000002</v>
      </c>
      <c r="H31" s="39">
        <f t="shared" si="9"/>
        <v>13287050.359999999</v>
      </c>
      <c r="I31" s="39">
        <f t="shared" si="9"/>
        <v>771661</v>
      </c>
      <c r="J31" s="39">
        <f t="shared" si="9"/>
        <v>7107</v>
      </c>
    </row>
    <row r="32" spans="1:10" ht="15.75" thickBot="1">
      <c r="A32" s="71"/>
      <c r="B32" s="72"/>
      <c r="C32" s="107"/>
      <c r="D32" s="40" t="s">
        <v>14</v>
      </c>
      <c r="E32" s="39">
        <f t="shared" ref="E32:J32" si="10">E8+E12+E16+E24+E28+E20</f>
        <v>9769318.0300000012</v>
      </c>
      <c r="F32" s="39">
        <f t="shared" si="10"/>
        <v>2116105.67</v>
      </c>
      <c r="G32" s="39">
        <f t="shared" si="10"/>
        <v>1171641.1800000002</v>
      </c>
      <c r="H32" s="39">
        <f t="shared" si="10"/>
        <v>13057064.880000001</v>
      </c>
      <c r="I32" s="39">
        <f t="shared" si="10"/>
        <v>723239</v>
      </c>
      <c r="J32" s="39">
        <f t="shared" si="10"/>
        <v>171</v>
      </c>
    </row>
    <row r="33" spans="1:10" ht="15.75" thickBot="1">
      <c r="A33" s="73"/>
      <c r="B33" s="74"/>
      <c r="C33" s="108"/>
      <c r="D33" s="41" t="s">
        <v>15</v>
      </c>
      <c r="E33" s="35">
        <f>E9+E13+E17+E21+E29</f>
        <v>9580224.6300000008</v>
      </c>
      <c r="F33" s="35">
        <f>F9+F13+F17+F21+F25+F29</f>
        <v>2116105.67</v>
      </c>
      <c r="G33" s="42">
        <f>G9+G13+G17+G21+G25+G29</f>
        <v>1170837.8500000001</v>
      </c>
      <c r="H33" s="35">
        <f>H9+H13+H17+H21+H25+H29</f>
        <v>12867168.149999999</v>
      </c>
      <c r="I33" s="35">
        <f>I9+I13+I17+I21+I25+I29</f>
        <v>857100</v>
      </c>
      <c r="J33" s="35">
        <f>J9+J13+J17+J21+J25+J29</f>
        <v>0</v>
      </c>
    </row>
    <row r="34" spans="1:10" ht="15.75" thickBot="1">
      <c r="A34" s="43" t="s">
        <v>25</v>
      </c>
      <c r="B34" s="44"/>
      <c r="C34" s="45"/>
      <c r="D34" s="44"/>
      <c r="E34" s="46">
        <f>E10+E14+E18+E22+E26+E30</f>
        <v>29370321.409999996</v>
      </c>
      <c r="F34" s="46">
        <f>F10+F14+F18+F22+F26+F30</f>
        <v>6348317.0099999998</v>
      </c>
      <c r="G34" s="46">
        <f>G10+G14+G18+G22+G26+G30</f>
        <v>3492644.9699999997</v>
      </c>
      <c r="H34" s="47">
        <f>H10+H14+H18+H22+H26+H30</f>
        <v>39211283.390000001</v>
      </c>
      <c r="I34" s="48">
        <f>SUM(I31:I33)</f>
        <v>2352000</v>
      </c>
      <c r="J34" s="48">
        <f>SUM(J31:J33)</f>
        <v>7278</v>
      </c>
    </row>
    <row r="35" spans="1:10">
      <c r="A35" s="49"/>
      <c r="B35" s="50"/>
      <c r="C35" s="51"/>
      <c r="D35" s="52"/>
      <c r="E35" s="53"/>
      <c r="F35" s="53"/>
      <c r="G35" s="53"/>
      <c r="H35" s="53"/>
      <c r="I35" s="53"/>
      <c r="J35" s="53"/>
    </row>
  </sheetData>
  <mergeCells count="30">
    <mergeCell ref="C31:C33"/>
    <mergeCell ref="A23:A26"/>
    <mergeCell ref="B23:B26"/>
    <mergeCell ref="C23:C26"/>
    <mergeCell ref="A27:A30"/>
    <mergeCell ref="B27:B30"/>
    <mergeCell ref="C27:C30"/>
    <mergeCell ref="A15:A18"/>
    <mergeCell ref="B15:B18"/>
    <mergeCell ref="C15:C18"/>
    <mergeCell ref="A19:A22"/>
    <mergeCell ref="B19:B22"/>
    <mergeCell ref="C19:C22"/>
    <mergeCell ref="A7:A10"/>
    <mergeCell ref="B7:B10"/>
    <mergeCell ref="C7:C10"/>
    <mergeCell ref="A11:A14"/>
    <mergeCell ref="B11:B14"/>
    <mergeCell ref="C11:C14"/>
    <mergeCell ref="D1:G1"/>
    <mergeCell ref="B4:J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SPITALE CONTRACTAT TRIM 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chitariu</cp:lastModifiedBy>
  <dcterms:created xsi:type="dcterms:W3CDTF">2023-03-10T09:36:55Z</dcterms:created>
  <dcterms:modified xsi:type="dcterms:W3CDTF">2023-03-10T10:10:08Z</dcterms:modified>
</cp:coreProperties>
</file>