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90" windowWidth="28455" windowHeight="12255"/>
  </bookViews>
  <sheets>
    <sheet name="CONTRACTAT SEMESTRUL II 2023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11" i="1"/>
  <c r="H16" s="1"/>
  <c r="H15"/>
  <c r="H20"/>
  <c r="H24"/>
  <c r="H25" s="1"/>
  <c r="H29"/>
  <c r="H33"/>
  <c r="H38"/>
  <c r="H63"/>
  <c r="H64"/>
  <c r="H65"/>
  <c r="H66"/>
  <c r="H70"/>
  <c r="F64"/>
  <c r="G64"/>
  <c r="J64"/>
  <c r="K64"/>
  <c r="F63"/>
  <c r="G63"/>
  <c r="J63"/>
  <c r="K63"/>
  <c r="E63"/>
  <c r="E64"/>
  <c r="F29"/>
  <c r="G29"/>
  <c r="J29"/>
  <c r="K29"/>
  <c r="E29"/>
  <c r="K68"/>
  <c r="J68"/>
  <c r="G68"/>
  <c r="F68"/>
  <c r="E68"/>
  <c r="K67"/>
  <c r="J67"/>
  <c r="G67"/>
  <c r="F67"/>
  <c r="E67"/>
  <c r="K66"/>
  <c r="J66"/>
  <c r="G66"/>
  <c r="F66"/>
  <c r="E66"/>
  <c r="K62"/>
  <c r="J62"/>
  <c r="G62"/>
  <c r="F62"/>
  <c r="E62"/>
  <c r="G60"/>
  <c r="F60"/>
  <c r="E60"/>
  <c r="E61" s="1"/>
  <c r="I59"/>
  <c r="I58"/>
  <c r="I57"/>
  <c r="K56"/>
  <c r="J56"/>
  <c r="G56"/>
  <c r="G61" s="1"/>
  <c r="F56"/>
  <c r="F61" s="1"/>
  <c r="I55"/>
  <c r="I54"/>
  <c r="I53"/>
  <c r="I56" s="1"/>
  <c r="K51"/>
  <c r="J51"/>
  <c r="J52" s="1"/>
  <c r="G51"/>
  <c r="F51"/>
  <c r="E51"/>
  <c r="I50"/>
  <c r="I49"/>
  <c r="I48"/>
  <c r="I51" s="1"/>
  <c r="K47"/>
  <c r="K52" s="1"/>
  <c r="G47"/>
  <c r="G52" s="1"/>
  <c r="F47"/>
  <c r="E47"/>
  <c r="I46"/>
  <c r="I45"/>
  <c r="I44"/>
  <c r="K42"/>
  <c r="J42"/>
  <c r="G42"/>
  <c r="F42"/>
  <c r="E42"/>
  <c r="I41"/>
  <c r="I40"/>
  <c r="I39"/>
  <c r="K38"/>
  <c r="J38"/>
  <c r="J43" s="1"/>
  <c r="G38"/>
  <c r="F38"/>
  <c r="F43" s="1"/>
  <c r="I37"/>
  <c r="I36"/>
  <c r="I35"/>
  <c r="K33"/>
  <c r="J33"/>
  <c r="J34" s="1"/>
  <c r="G33"/>
  <c r="F33"/>
  <c r="E33"/>
  <c r="I32"/>
  <c r="I31"/>
  <c r="I30"/>
  <c r="G34"/>
  <c r="I28"/>
  <c r="I27"/>
  <c r="I26"/>
  <c r="K24"/>
  <c r="J24"/>
  <c r="G24"/>
  <c r="F24"/>
  <c r="E24"/>
  <c r="I23"/>
  <c r="I22"/>
  <c r="I21"/>
  <c r="K20"/>
  <c r="J20"/>
  <c r="G20"/>
  <c r="F20"/>
  <c r="E20"/>
  <c r="I19"/>
  <c r="I18"/>
  <c r="I17"/>
  <c r="K16"/>
  <c r="J15"/>
  <c r="G15"/>
  <c r="F15"/>
  <c r="E15"/>
  <c r="E69" s="1"/>
  <c r="I14"/>
  <c r="I13"/>
  <c r="I12"/>
  <c r="J11"/>
  <c r="J65" s="1"/>
  <c r="G11"/>
  <c r="F11"/>
  <c r="E11"/>
  <c r="I10"/>
  <c r="I9"/>
  <c r="I8"/>
  <c r="J69" l="1"/>
  <c r="E16"/>
  <c r="K69"/>
  <c r="I64"/>
  <c r="I68"/>
  <c r="G65"/>
  <c r="I67"/>
  <c r="G69"/>
  <c r="K65"/>
  <c r="I62"/>
  <c r="F65"/>
  <c r="F69"/>
  <c r="F34"/>
  <c r="E52"/>
  <c r="I29"/>
  <c r="J16"/>
  <c r="F16"/>
  <c r="I63"/>
  <c r="G16"/>
  <c r="E25"/>
  <c r="J25"/>
  <c r="G25"/>
  <c r="K34"/>
  <c r="F25"/>
  <c r="F70" s="1"/>
  <c r="I33"/>
  <c r="I38"/>
  <c r="I60"/>
  <c r="G43"/>
  <c r="I42"/>
  <c r="I47"/>
  <c r="I52" s="1"/>
  <c r="F52"/>
  <c r="K43"/>
  <c r="I61"/>
  <c r="I24"/>
  <c r="I20"/>
  <c r="K25"/>
  <c r="E34"/>
  <c r="E38"/>
  <c r="E43" s="1"/>
  <c r="I15"/>
  <c r="I66"/>
  <c r="I11"/>
  <c r="I34"/>
  <c r="J70" l="1"/>
  <c r="E70"/>
  <c r="I16"/>
  <c r="I25"/>
  <c r="G70"/>
  <c r="K70"/>
  <c r="I43"/>
  <c r="E65"/>
  <c r="I69"/>
  <c r="I65"/>
  <c r="I70" l="1"/>
</calcChain>
</file>

<file path=xl/sharedStrings.xml><?xml version="1.0" encoding="utf-8"?>
<sst xmlns="http://schemas.openxmlformats.org/spreadsheetml/2006/main" count="83" uniqueCount="39">
  <si>
    <t>CAS VASLUI</t>
  </si>
  <si>
    <t>Nr.</t>
  </si>
  <si>
    <t>Nr. contract</t>
  </si>
  <si>
    <t>Denumirea furnizorului</t>
  </si>
  <si>
    <t>Luna/An 2023</t>
  </si>
  <si>
    <t>DRG</t>
  </si>
  <si>
    <t xml:space="preserve">Cronici </t>
  </si>
  <si>
    <t>SP DE ZI</t>
  </si>
  <si>
    <t>ATI 1%</t>
  </si>
  <si>
    <t>TOTAL</t>
  </si>
  <si>
    <t>crt.</t>
  </si>
  <si>
    <t>SPITALUL JUDETEAN DE URGENTA VASLUI</t>
  </si>
  <si>
    <t>iulie</t>
  </si>
  <si>
    <t>august</t>
  </si>
  <si>
    <t>septembrie</t>
  </si>
  <si>
    <t>TRIM.III</t>
  </si>
  <si>
    <t>octombrie</t>
  </si>
  <si>
    <t>noiem</t>
  </si>
  <si>
    <t>decembrie</t>
  </si>
  <si>
    <t>TRIM.IV</t>
  </si>
  <si>
    <t>AN 2023</t>
  </si>
  <si>
    <t>SPITALUL MUNICIPAL DE URGENTA "ELENA BELDIMAN" BARLAD</t>
  </si>
  <si>
    <t>sept.</t>
  </si>
  <si>
    <t>SPITALUL MUNICIPAL "DIMITRIE CASTROIAN" HUSI</t>
  </si>
  <si>
    <t>decem.</t>
  </si>
  <si>
    <t>SPITALUL DE PSIHIATRIE MURGENI</t>
  </si>
  <si>
    <t>dec</t>
  </si>
  <si>
    <t>SPITALIS SRL - PUNCT DE LUCRU NEGRESTI (spitalizare de zi)</t>
  </si>
  <si>
    <t>total septembrie</t>
  </si>
  <si>
    <t>total octombrie</t>
  </si>
  <si>
    <t>noiembrie</t>
  </si>
  <si>
    <t>SC RECUMED SRL VASLUI</t>
  </si>
  <si>
    <t>TRIM.III 2023</t>
  </si>
  <si>
    <t>TRIM.IV 2023</t>
  </si>
  <si>
    <t>TOTAL AN 2023</t>
  </si>
  <si>
    <t>alocatie hrana</t>
  </si>
  <si>
    <t>OUG 15/2022</t>
  </si>
  <si>
    <t>total august</t>
  </si>
  <si>
    <t>SITUATIA SUMELOR CONTRACTATE LA SPITALE PE LUNILE  IULIE-DECEMBRIE  2023</t>
  </si>
</sst>
</file>

<file path=xl/styles.xml><?xml version="1.0" encoding="utf-8"?>
<styleSheet xmlns="http://schemas.openxmlformats.org/spreadsheetml/2006/main">
  <numFmts count="1">
    <numFmt numFmtId="43" formatCode="_-* #,##0.00\ _l_e_i_-;\-* #,##0.00\ _l_e_i_-;_-* &quot;-&quot;??\ _l_e_i_-;_-@_-"/>
  </numFmts>
  <fonts count="1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b/>
      <i/>
      <u/>
      <sz val="8"/>
      <name val="Arial"/>
      <family val="2"/>
    </font>
    <font>
      <b/>
      <sz val="8"/>
      <color theme="1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Arial"/>
      <family val="2"/>
      <charset val="238"/>
    </font>
    <font>
      <b/>
      <sz val="8"/>
      <name val="Cambria"/>
      <family val="1"/>
      <charset val="238"/>
      <scheme val="major"/>
    </font>
    <font>
      <b/>
      <sz val="8"/>
      <name val="Times New Roman"/>
      <family val="1"/>
    </font>
    <font>
      <b/>
      <sz val="10"/>
      <color theme="1"/>
      <name val="Calibri"/>
      <family val="2"/>
      <charset val="238"/>
      <scheme val="minor"/>
    </font>
    <font>
      <sz val="8"/>
      <name val="Times New Roman"/>
      <family val="1"/>
    </font>
    <font>
      <b/>
      <sz val="8"/>
      <color theme="1"/>
      <name val="Arial"/>
      <family val="2"/>
      <charset val="238"/>
    </font>
    <font>
      <b/>
      <sz val="11"/>
      <color theme="1"/>
      <name val="Calibri"/>
      <family val="2"/>
      <scheme val="minor"/>
    </font>
    <font>
      <sz val="8"/>
      <color theme="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171">
    <xf numFmtId="0" fontId="0" fillId="0" borderId="0" xfId="0"/>
    <xf numFmtId="0" fontId="4" fillId="0" borderId="0" xfId="2" applyFont="1" applyAlignment="1"/>
    <xf numFmtId="0" fontId="5" fillId="0" borderId="0" xfId="2" applyFont="1" applyAlignment="1"/>
    <xf numFmtId="14" fontId="4" fillId="0" borderId="0" xfId="2" applyNumberFormat="1" applyFont="1" applyAlignment="1">
      <alignment horizontal="center"/>
    </xf>
    <xf numFmtId="14" fontId="4" fillId="0" borderId="0" xfId="2" applyNumberFormat="1" applyFont="1" applyAlignment="1">
      <alignment horizontal="center"/>
    </xf>
    <xf numFmtId="0" fontId="4" fillId="0" borderId="0" xfId="2" applyFont="1" applyAlignment="1">
      <alignment horizontal="left"/>
    </xf>
    <xf numFmtId="0" fontId="6" fillId="0" borderId="0" xfId="2" applyFont="1" applyAlignment="1">
      <alignment horizontal="center"/>
    </xf>
    <xf numFmtId="43" fontId="7" fillId="3" borderId="2" xfId="1" applyFont="1" applyFill="1" applyBorder="1" applyAlignment="1">
      <alignment horizontal="center" vertical="center"/>
    </xf>
    <xf numFmtId="43" fontId="7" fillId="0" borderId="2" xfId="1" applyFont="1" applyBorder="1" applyAlignment="1">
      <alignment horizontal="center" vertical="center"/>
    </xf>
    <xf numFmtId="43" fontId="8" fillId="0" borderId="2" xfId="1" applyFont="1" applyBorder="1" applyAlignment="1">
      <alignment horizontal="center" vertical="center"/>
    </xf>
    <xf numFmtId="43" fontId="7" fillId="3" borderId="4" xfId="1" applyFont="1" applyFill="1" applyBorder="1" applyAlignment="1">
      <alignment horizontal="center" vertical="center"/>
    </xf>
    <xf numFmtId="43" fontId="7" fillId="0" borderId="4" xfId="1" applyFont="1" applyBorder="1" applyAlignment="1">
      <alignment horizontal="center" vertical="center"/>
    </xf>
    <xf numFmtId="43" fontId="8" fillId="0" borderId="4" xfId="1" applyFont="1" applyBorder="1" applyAlignment="1">
      <alignment horizontal="center" vertical="center"/>
    </xf>
    <xf numFmtId="0" fontId="4" fillId="0" borderId="2" xfId="2" applyFont="1" applyBorder="1" applyAlignment="1">
      <alignment vertical="center" wrapText="1"/>
    </xf>
    <xf numFmtId="43" fontId="9" fillId="0" borderId="5" xfId="1" applyFont="1" applyBorder="1"/>
    <xf numFmtId="43" fontId="9" fillId="0" borderId="6" xfId="1" applyFont="1" applyBorder="1"/>
    <xf numFmtId="43" fontId="9" fillId="0" borderId="7" xfId="1" applyFont="1" applyBorder="1"/>
    <xf numFmtId="0" fontId="4" fillId="0" borderId="9" xfId="2" applyFont="1" applyBorder="1" applyAlignment="1">
      <alignment vertical="center" wrapText="1"/>
    </xf>
    <xf numFmtId="43" fontId="9" fillId="0" borderId="10" xfId="1" applyFont="1" applyBorder="1"/>
    <xf numFmtId="43" fontId="9" fillId="0" borderId="11" xfId="1" applyFont="1" applyBorder="1"/>
    <xf numFmtId="43" fontId="9" fillId="0" borderId="12" xfId="1" applyFont="1" applyBorder="1"/>
    <xf numFmtId="43" fontId="9" fillId="0" borderId="13" xfId="1" applyFont="1" applyBorder="1"/>
    <xf numFmtId="43" fontId="9" fillId="0" borderId="14" xfId="1" applyFont="1" applyBorder="1"/>
    <xf numFmtId="43" fontId="9" fillId="0" borderId="15" xfId="1" applyFont="1" applyBorder="1"/>
    <xf numFmtId="43" fontId="9" fillId="4" borderId="16" xfId="1" applyFont="1" applyFill="1" applyBorder="1"/>
    <xf numFmtId="43" fontId="9" fillId="4" borderId="17" xfId="1" applyFont="1" applyFill="1" applyBorder="1"/>
    <xf numFmtId="43" fontId="9" fillId="4" borderId="18" xfId="1" applyFont="1" applyFill="1" applyBorder="1"/>
    <xf numFmtId="0" fontId="4" fillId="0" borderId="4" xfId="2" applyFont="1" applyBorder="1" applyAlignment="1">
      <alignment vertical="center" wrapText="1"/>
    </xf>
    <xf numFmtId="43" fontId="9" fillId="5" borderId="16" xfId="1" applyFont="1" applyFill="1" applyBorder="1"/>
    <xf numFmtId="43" fontId="9" fillId="5" borderId="17" xfId="1" applyFont="1" applyFill="1" applyBorder="1"/>
    <xf numFmtId="43" fontId="10" fillId="6" borderId="5" xfId="1" applyFont="1" applyFill="1" applyBorder="1" applyAlignment="1">
      <alignment horizontal="right"/>
    </xf>
    <xf numFmtId="43" fontId="10" fillId="6" borderId="10" xfId="1" applyFont="1" applyFill="1" applyBorder="1" applyAlignment="1">
      <alignment horizontal="right"/>
    </xf>
    <xf numFmtId="43" fontId="10" fillId="6" borderId="19" xfId="1" applyFont="1" applyFill="1" applyBorder="1" applyAlignment="1">
      <alignment horizontal="right"/>
    </xf>
    <xf numFmtId="43" fontId="11" fillId="4" borderId="16" xfId="1" applyFont="1" applyFill="1" applyBorder="1" applyAlignment="1">
      <alignment horizontal="right"/>
    </xf>
    <xf numFmtId="43" fontId="8" fillId="6" borderId="5" xfId="1" applyFont="1" applyFill="1" applyBorder="1" applyAlignment="1">
      <alignment horizontal="right"/>
    </xf>
    <xf numFmtId="43" fontId="8" fillId="6" borderId="19" xfId="1" applyFont="1" applyFill="1" applyBorder="1" applyAlignment="1">
      <alignment horizontal="right"/>
    </xf>
    <xf numFmtId="43" fontId="9" fillId="4" borderId="13" xfId="1" applyFont="1" applyFill="1" applyBorder="1"/>
    <xf numFmtId="43" fontId="9" fillId="4" borderId="14" xfId="1" applyFont="1" applyFill="1" applyBorder="1"/>
    <xf numFmtId="43" fontId="8" fillId="4" borderId="18" xfId="1" applyFont="1" applyFill="1" applyBorder="1" applyAlignment="1">
      <alignment horizontal="right"/>
    </xf>
    <xf numFmtId="43" fontId="8" fillId="5" borderId="16" xfId="1" applyFont="1" applyFill="1" applyBorder="1" applyAlignment="1"/>
    <xf numFmtId="43" fontId="8" fillId="5" borderId="16" xfId="1" applyFont="1" applyFill="1" applyBorder="1" applyAlignment="1">
      <alignment horizontal="right"/>
    </xf>
    <xf numFmtId="43" fontId="8" fillId="5" borderId="20" xfId="1" applyFont="1" applyFill="1" applyBorder="1" applyAlignment="1">
      <alignment horizontal="right"/>
    </xf>
    <xf numFmtId="43" fontId="8" fillId="5" borderId="18" xfId="1" applyFont="1" applyFill="1" applyBorder="1" applyAlignment="1">
      <alignment horizontal="right"/>
    </xf>
    <xf numFmtId="0" fontId="2" fillId="0" borderId="9" xfId="0" applyFont="1" applyBorder="1" applyAlignment="1">
      <alignment vertical="center" wrapText="1"/>
    </xf>
    <xf numFmtId="0" fontId="12" fillId="0" borderId="8" xfId="0" applyFont="1" applyBorder="1" applyAlignment="1">
      <alignment horizontal="center" vertical="center" wrapText="1"/>
    </xf>
    <xf numFmtId="43" fontId="13" fillId="6" borderId="10" xfId="1" applyFont="1" applyFill="1" applyBorder="1" applyAlignment="1">
      <alignment horizontal="right"/>
    </xf>
    <xf numFmtId="43" fontId="8" fillId="6" borderId="12" xfId="1" applyFont="1" applyFill="1" applyBorder="1" applyAlignment="1">
      <alignment horizontal="right"/>
    </xf>
    <xf numFmtId="43" fontId="13" fillId="6" borderId="19" xfId="1" applyFont="1" applyFill="1" applyBorder="1" applyAlignment="1">
      <alignment horizontal="right"/>
    </xf>
    <xf numFmtId="43" fontId="8" fillId="6" borderId="21" xfId="1" applyFont="1" applyFill="1" applyBorder="1" applyAlignment="1">
      <alignment horizontal="right"/>
    </xf>
    <xf numFmtId="43" fontId="13" fillId="6" borderId="22" xfId="1" applyFont="1" applyFill="1" applyBorder="1" applyAlignment="1">
      <alignment horizontal="right"/>
    </xf>
    <xf numFmtId="43" fontId="8" fillId="6" borderId="23" xfId="1" applyFont="1" applyFill="1" applyBorder="1" applyAlignment="1">
      <alignment horizontal="right"/>
    </xf>
    <xf numFmtId="43" fontId="8" fillId="4" borderId="4" xfId="1" applyFont="1" applyFill="1" applyBorder="1" applyAlignment="1">
      <alignment horizontal="right"/>
    </xf>
    <xf numFmtId="0" fontId="2" fillId="0" borderId="4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43" fontId="8" fillId="6" borderId="15" xfId="1" applyFont="1" applyFill="1" applyBorder="1" applyAlignment="1">
      <alignment horizontal="right"/>
    </xf>
    <xf numFmtId="43" fontId="11" fillId="4" borderId="24" xfId="1" applyFont="1" applyFill="1" applyBorder="1" applyAlignment="1">
      <alignment horizontal="right"/>
    </xf>
    <xf numFmtId="0" fontId="0" fillId="0" borderId="8" xfId="0" applyBorder="1" applyAlignment="1">
      <alignment horizontal="center" vertical="center" wrapText="1"/>
    </xf>
    <xf numFmtId="43" fontId="8" fillId="6" borderId="22" xfId="1" applyFont="1" applyFill="1" applyBorder="1" applyAlignment="1">
      <alignment horizontal="right"/>
    </xf>
    <xf numFmtId="43" fontId="8" fillId="6" borderId="10" xfId="1" applyFont="1" applyFill="1" applyBorder="1" applyAlignment="1">
      <alignment horizontal="right"/>
    </xf>
    <xf numFmtId="0" fontId="15" fillId="0" borderId="4" xfId="0" applyFont="1" applyBorder="1" applyAlignment="1">
      <alignment vertical="center" wrapText="1"/>
    </xf>
    <xf numFmtId="0" fontId="9" fillId="0" borderId="1" xfId="2" applyFont="1" applyBorder="1" applyAlignment="1">
      <alignment horizontal="right" vertical="top"/>
    </xf>
    <xf numFmtId="0" fontId="4" fillId="0" borderId="2" xfId="2" applyFont="1" applyBorder="1" applyAlignment="1">
      <alignment vertical="center"/>
    </xf>
    <xf numFmtId="0" fontId="9" fillId="0" borderId="8" xfId="2" applyFont="1" applyBorder="1" applyAlignment="1">
      <alignment horizontal="right" vertical="top"/>
    </xf>
    <xf numFmtId="0" fontId="4" fillId="0" borderId="9" xfId="2" applyFont="1" applyBorder="1" applyAlignment="1">
      <alignment vertical="center"/>
    </xf>
    <xf numFmtId="43" fontId="13" fillId="6" borderId="5" xfId="1" applyFont="1" applyFill="1" applyBorder="1" applyAlignment="1">
      <alignment horizontal="right"/>
    </xf>
    <xf numFmtId="43" fontId="8" fillId="6" borderId="7" xfId="1" applyFont="1" applyFill="1" applyBorder="1" applyAlignment="1">
      <alignment horizontal="right"/>
    </xf>
    <xf numFmtId="43" fontId="13" fillId="6" borderId="9" xfId="1" applyFont="1" applyFill="1" applyBorder="1" applyAlignment="1">
      <alignment horizontal="right"/>
    </xf>
    <xf numFmtId="43" fontId="8" fillId="6" borderId="25" xfId="1" applyFont="1" applyFill="1" applyBorder="1" applyAlignment="1">
      <alignment horizontal="right"/>
    </xf>
    <xf numFmtId="43" fontId="11" fillId="4" borderId="18" xfId="1" applyFont="1" applyFill="1" applyBorder="1" applyAlignment="1">
      <alignment horizontal="right"/>
    </xf>
    <xf numFmtId="43" fontId="13" fillId="6" borderId="13" xfId="1" applyFont="1" applyFill="1" applyBorder="1" applyAlignment="1">
      <alignment horizontal="right"/>
    </xf>
    <xf numFmtId="43" fontId="9" fillId="4" borderId="16" xfId="1" applyFont="1" applyFill="1" applyBorder="1" applyAlignment="1">
      <alignment horizontal="right"/>
    </xf>
    <xf numFmtId="43" fontId="9" fillId="4" borderId="18" xfId="1" applyFont="1" applyFill="1" applyBorder="1" applyAlignment="1">
      <alignment horizontal="right"/>
    </xf>
    <xf numFmtId="0" fontId="9" fillId="0" borderId="3" xfId="2" applyFont="1" applyBorder="1" applyAlignment="1">
      <alignment horizontal="right" vertical="top"/>
    </xf>
    <xf numFmtId="0" fontId="4" fillId="0" borderId="4" xfId="2" applyFont="1" applyBorder="1" applyAlignment="1">
      <alignment vertical="center"/>
    </xf>
    <xf numFmtId="43" fontId="13" fillId="2" borderId="6" xfId="1" applyFont="1" applyFill="1" applyBorder="1" applyAlignment="1">
      <alignment horizontal="right"/>
    </xf>
    <xf numFmtId="43" fontId="13" fillId="2" borderId="5" xfId="1" applyFont="1" applyFill="1" applyBorder="1" applyAlignment="1">
      <alignment horizontal="right"/>
    </xf>
    <xf numFmtId="43" fontId="8" fillId="0" borderId="7" xfId="1" applyFont="1" applyFill="1" applyBorder="1" applyAlignment="1">
      <alignment horizontal="right"/>
    </xf>
    <xf numFmtId="0" fontId="0" fillId="0" borderId="9" xfId="0" applyBorder="1" applyAlignment="1">
      <alignment vertical="center"/>
    </xf>
    <xf numFmtId="43" fontId="13" fillId="2" borderId="11" xfId="1" applyFont="1" applyFill="1" applyBorder="1" applyAlignment="1">
      <alignment horizontal="right"/>
    </xf>
    <xf numFmtId="43" fontId="13" fillId="6" borderId="14" xfId="1" applyFont="1" applyFill="1" applyBorder="1" applyAlignment="1">
      <alignment horizontal="right"/>
    </xf>
    <xf numFmtId="43" fontId="11" fillId="4" borderId="17" xfId="1" applyFont="1" applyFill="1" applyBorder="1" applyAlignment="1">
      <alignment horizontal="right"/>
    </xf>
    <xf numFmtId="43" fontId="13" fillId="6" borderId="26" xfId="1" applyFont="1" applyFill="1" applyBorder="1" applyAlignment="1">
      <alignment horizontal="right"/>
    </xf>
    <xf numFmtId="43" fontId="13" fillId="6" borderId="27" xfId="1" applyFont="1" applyFill="1" applyBorder="1" applyAlignment="1">
      <alignment horizontal="right"/>
    </xf>
    <xf numFmtId="43" fontId="9" fillId="4" borderId="20" xfId="1" applyFont="1" applyFill="1" applyBorder="1" applyAlignment="1">
      <alignment horizontal="right"/>
    </xf>
    <xf numFmtId="0" fontId="5" fillId="6" borderId="1" xfId="2" applyFont="1" applyFill="1" applyBorder="1" applyAlignment="1"/>
    <xf numFmtId="43" fontId="9" fillId="7" borderId="16" xfId="1" applyFont="1" applyFill="1" applyBorder="1"/>
    <xf numFmtId="43" fontId="11" fillId="4" borderId="22" xfId="1" applyFont="1" applyFill="1" applyBorder="1" applyAlignment="1">
      <alignment horizontal="right"/>
    </xf>
    <xf numFmtId="43" fontId="11" fillId="4" borderId="26" xfId="1" applyFont="1" applyFill="1" applyBorder="1" applyAlignment="1">
      <alignment horizontal="right"/>
    </xf>
    <xf numFmtId="43" fontId="11" fillId="4" borderId="23" xfId="1" applyFont="1" applyFill="1" applyBorder="1" applyAlignment="1">
      <alignment horizontal="right"/>
    </xf>
    <xf numFmtId="0" fontId="5" fillId="6" borderId="8" xfId="2" applyFont="1" applyFill="1" applyBorder="1" applyAlignment="1"/>
    <xf numFmtId="43" fontId="9" fillId="7" borderId="9" xfId="1" applyFont="1" applyFill="1" applyBorder="1"/>
    <xf numFmtId="43" fontId="11" fillId="5" borderId="22" xfId="1" applyFont="1" applyFill="1" applyBorder="1" applyAlignment="1">
      <alignment horizontal="right"/>
    </xf>
    <xf numFmtId="43" fontId="11" fillId="5" borderId="26" xfId="1" applyFont="1" applyFill="1" applyBorder="1" applyAlignment="1">
      <alignment horizontal="right"/>
    </xf>
    <xf numFmtId="43" fontId="11" fillId="5" borderId="16" xfId="1" applyFont="1" applyFill="1" applyBorder="1" applyAlignment="1">
      <alignment horizontal="right"/>
    </xf>
    <xf numFmtId="43" fontId="11" fillId="5" borderId="23" xfId="1" applyFont="1" applyFill="1" applyBorder="1" applyAlignment="1">
      <alignment horizontal="right"/>
    </xf>
    <xf numFmtId="0" fontId="5" fillId="6" borderId="3" xfId="2" applyFont="1" applyFill="1" applyBorder="1" applyAlignment="1"/>
    <xf numFmtId="43" fontId="11" fillId="5" borderId="20" xfId="1" applyFont="1" applyFill="1" applyBorder="1" applyAlignment="1">
      <alignment horizontal="right"/>
    </xf>
    <xf numFmtId="43" fontId="11" fillId="5" borderId="18" xfId="1" applyFont="1" applyFill="1" applyBorder="1" applyAlignment="1">
      <alignment horizontal="right"/>
    </xf>
    <xf numFmtId="0" fontId="4" fillId="8" borderId="3" xfId="2" applyFont="1" applyFill="1" applyBorder="1" applyAlignment="1"/>
    <xf numFmtId="0" fontId="4" fillId="8" borderId="3" xfId="3" applyFont="1" applyFill="1" applyBorder="1" applyAlignment="1">
      <alignment horizontal="center"/>
    </xf>
    <xf numFmtId="43" fontId="11" fillId="8" borderId="28" xfId="1" applyFont="1" applyFill="1" applyBorder="1" applyAlignment="1">
      <alignment horizontal="right"/>
    </xf>
    <xf numFmtId="43" fontId="11" fillId="8" borderId="16" xfId="1" applyFont="1" applyFill="1" applyBorder="1" applyAlignment="1">
      <alignment horizontal="right"/>
    </xf>
    <xf numFmtId="43" fontId="11" fillId="8" borderId="18" xfId="1" applyFont="1" applyFill="1" applyBorder="1" applyAlignment="1">
      <alignment horizontal="right"/>
    </xf>
    <xf numFmtId="0" fontId="6" fillId="0" borderId="0" xfId="2" applyFont="1" applyAlignment="1">
      <alignment horizontal="center"/>
    </xf>
    <xf numFmtId="0" fontId="0" fillId="0" borderId="4" xfId="0" applyBorder="1" applyAlignment="1">
      <alignment wrapText="1"/>
    </xf>
    <xf numFmtId="0" fontId="4" fillId="2" borderId="2" xfId="2" applyFont="1" applyFill="1" applyBorder="1" applyAlignment="1"/>
    <xf numFmtId="0" fontId="4" fillId="2" borderId="24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43" fontId="8" fillId="0" borderId="2" xfId="1" applyFont="1" applyBorder="1" applyAlignment="1">
      <alignment horizontal="center" vertical="center" wrapText="1"/>
    </xf>
    <xf numFmtId="0" fontId="4" fillId="2" borderId="4" xfId="2" applyFont="1" applyFill="1" applyBorder="1" applyAlignment="1"/>
    <xf numFmtId="0" fontId="4" fillId="2" borderId="25" xfId="2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43" fontId="16" fillId="0" borderId="4" xfId="1" applyFont="1" applyBorder="1" applyAlignment="1">
      <alignment vertical="center"/>
    </xf>
    <xf numFmtId="0" fontId="9" fillId="0" borderId="2" xfId="2" applyFont="1" applyBorder="1" applyAlignment="1">
      <alignment vertical="top" wrapText="1"/>
    </xf>
    <xf numFmtId="0" fontId="4" fillId="0" borderId="1" xfId="2" applyFont="1" applyBorder="1" applyAlignment="1">
      <alignment horizontal="center" vertical="center" wrapText="1"/>
    </xf>
    <xf numFmtId="4" fontId="11" fillId="6" borderId="10" xfId="4" applyNumberFormat="1" applyFont="1" applyFill="1" applyBorder="1" applyAlignment="1">
      <alignment horizontal="center" vertical="center"/>
    </xf>
    <xf numFmtId="43" fontId="8" fillId="0" borderId="22" xfId="1" applyFont="1" applyBorder="1" applyAlignment="1">
      <alignment horizontal="right"/>
    </xf>
    <xf numFmtId="0" fontId="9" fillId="0" borderId="9" xfId="2" applyFont="1" applyBorder="1" applyAlignment="1">
      <alignment vertical="top" wrapText="1"/>
    </xf>
    <xf numFmtId="0" fontId="4" fillId="0" borderId="8" xfId="2" applyFont="1" applyBorder="1" applyAlignment="1">
      <alignment horizontal="center" vertical="center" wrapText="1"/>
    </xf>
    <xf numFmtId="43" fontId="8" fillId="0" borderId="10" xfId="1" applyFont="1" applyBorder="1" applyAlignment="1">
      <alignment horizontal="right"/>
    </xf>
    <xf numFmtId="4" fontId="11" fillId="6" borderId="13" xfId="4" applyNumberFormat="1" applyFont="1" applyFill="1" applyBorder="1" applyAlignment="1">
      <alignment horizontal="center" vertical="center"/>
    </xf>
    <xf numFmtId="43" fontId="8" fillId="0" borderId="19" xfId="1" applyFont="1" applyBorder="1" applyAlignment="1">
      <alignment horizontal="right"/>
    </xf>
    <xf numFmtId="43" fontId="8" fillId="4" borderId="16" xfId="1" applyFont="1" applyFill="1" applyBorder="1" applyAlignment="1">
      <alignment horizontal="right"/>
    </xf>
    <xf numFmtId="4" fontId="11" fillId="6" borderId="5" xfId="4" applyNumberFormat="1" applyFont="1" applyFill="1" applyBorder="1" applyAlignment="1">
      <alignment horizontal="center" vertical="center"/>
    </xf>
    <xf numFmtId="43" fontId="8" fillId="6" borderId="13" xfId="1" applyFont="1" applyFill="1" applyBorder="1" applyAlignment="1">
      <alignment horizontal="right"/>
    </xf>
    <xf numFmtId="0" fontId="9" fillId="0" borderId="4" xfId="2" applyFont="1" applyBorder="1" applyAlignment="1">
      <alignment vertical="top" wrapText="1"/>
    </xf>
    <xf numFmtId="0" fontId="4" fillId="0" borderId="3" xfId="2" applyFont="1" applyBorder="1" applyAlignment="1">
      <alignment horizontal="center" vertical="center" wrapText="1"/>
    </xf>
    <xf numFmtId="43" fontId="8" fillId="6" borderId="4" xfId="1" applyFont="1" applyFill="1" applyBorder="1" applyAlignment="1">
      <alignment horizontal="right"/>
    </xf>
    <xf numFmtId="0" fontId="0" fillId="0" borderId="9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top" wrapText="1"/>
    </xf>
    <xf numFmtId="43" fontId="11" fillId="4" borderId="2" xfId="1" applyFont="1" applyFill="1" applyBorder="1" applyAlignment="1">
      <alignment horizontal="right"/>
    </xf>
    <xf numFmtId="43" fontId="8" fillId="6" borderId="10" xfId="1" applyFont="1" applyFill="1" applyBorder="1" applyAlignment="1">
      <alignment horizontal="center"/>
    </xf>
    <xf numFmtId="43" fontId="8" fillId="6" borderId="19" xfId="1" applyFont="1" applyFill="1" applyBorder="1" applyAlignment="1">
      <alignment horizontal="center"/>
    </xf>
    <xf numFmtId="0" fontId="2" fillId="0" borderId="4" xfId="0" applyFont="1" applyBorder="1" applyAlignment="1">
      <alignment vertical="top" wrapText="1"/>
    </xf>
    <xf numFmtId="0" fontId="4" fillId="0" borderId="1" xfId="2" applyFont="1" applyBorder="1" applyAlignment="1">
      <alignment vertical="center" wrapText="1"/>
    </xf>
    <xf numFmtId="0" fontId="4" fillId="0" borderId="8" xfId="2" applyFont="1" applyBorder="1" applyAlignment="1">
      <alignment vertical="center" wrapText="1"/>
    </xf>
    <xf numFmtId="43" fontId="13" fillId="6" borderId="4" xfId="1" applyFont="1" applyFill="1" applyBorder="1" applyAlignment="1">
      <alignment horizontal="right"/>
    </xf>
    <xf numFmtId="0" fontId="4" fillId="0" borderId="3" xfId="2" applyFont="1" applyBorder="1" applyAlignment="1">
      <alignment vertical="center" wrapText="1"/>
    </xf>
    <xf numFmtId="0" fontId="4" fillId="0" borderId="2" xfId="2" applyFont="1" applyBorder="1" applyAlignment="1">
      <alignment horizontal="right" vertical="top"/>
    </xf>
    <xf numFmtId="0" fontId="4" fillId="0" borderId="1" xfId="2" applyFont="1" applyFill="1" applyBorder="1" applyAlignment="1">
      <alignment horizontal="center" vertical="center" wrapText="1"/>
    </xf>
    <xf numFmtId="43" fontId="11" fillId="0" borderId="5" xfId="1" applyFont="1" applyFill="1" applyBorder="1" applyAlignment="1">
      <alignment horizontal="right"/>
    </xf>
    <xf numFmtId="0" fontId="15" fillId="0" borderId="9" xfId="0" applyFont="1" applyBorder="1" applyAlignment="1">
      <alignment horizontal="right" vertical="top"/>
    </xf>
    <xf numFmtId="43" fontId="13" fillId="0" borderId="5" xfId="1" applyFont="1" applyFill="1" applyBorder="1" applyAlignment="1">
      <alignment horizontal="right"/>
    </xf>
    <xf numFmtId="0" fontId="15" fillId="0" borderId="4" xfId="0" applyFont="1" applyBorder="1" applyAlignment="1">
      <alignment horizontal="right" vertical="top"/>
    </xf>
    <xf numFmtId="0" fontId="4" fillId="0" borderId="31" xfId="2" applyFont="1" applyBorder="1" applyAlignment="1">
      <alignment wrapText="1"/>
    </xf>
    <xf numFmtId="0" fontId="0" fillId="0" borderId="3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28" xfId="0" applyBorder="1" applyAlignment="1">
      <alignment wrapText="1"/>
    </xf>
    <xf numFmtId="0" fontId="4" fillId="8" borderId="28" xfId="3" applyFont="1" applyFill="1" applyBorder="1" applyAlignment="1"/>
    <xf numFmtId="0" fontId="4" fillId="8" borderId="16" xfId="3" applyFont="1" applyFill="1" applyBorder="1" applyAlignment="1"/>
    <xf numFmtId="43" fontId="9" fillId="6" borderId="10" xfId="1" applyFont="1" applyFill="1" applyBorder="1"/>
    <xf numFmtId="43" fontId="9" fillId="6" borderId="14" xfId="1" applyFont="1" applyFill="1" applyBorder="1"/>
    <xf numFmtId="43" fontId="9" fillId="6" borderId="11" xfId="1" applyFont="1" applyFill="1" applyBorder="1"/>
    <xf numFmtId="43" fontId="9" fillId="6" borderId="19" xfId="1" applyFont="1" applyFill="1" applyBorder="1"/>
    <xf numFmtId="43" fontId="9" fillId="6" borderId="22" xfId="1" applyFont="1" applyFill="1" applyBorder="1"/>
    <xf numFmtId="43" fontId="9" fillId="6" borderId="29" xfId="1" applyFont="1" applyFill="1" applyBorder="1"/>
    <xf numFmtId="43" fontId="9" fillId="6" borderId="30" xfId="1" applyFont="1" applyFill="1" applyBorder="1"/>
    <xf numFmtId="43" fontId="9" fillId="6" borderId="26" xfId="1" applyFont="1" applyFill="1" applyBorder="1"/>
    <xf numFmtId="43" fontId="9" fillId="6" borderId="27" xfId="1" applyFont="1" applyFill="1" applyBorder="1"/>
    <xf numFmtId="43" fontId="9" fillId="6" borderId="32" xfId="1" applyFont="1" applyFill="1" applyBorder="1"/>
    <xf numFmtId="43" fontId="9" fillId="6" borderId="23" xfId="1" applyFont="1" applyFill="1" applyBorder="1"/>
    <xf numFmtId="43" fontId="9" fillId="6" borderId="12" xfId="1" applyFont="1" applyFill="1" applyBorder="1"/>
    <xf numFmtId="43" fontId="9" fillId="6" borderId="21" xfId="1" applyFont="1" applyFill="1" applyBorder="1"/>
    <xf numFmtId="43" fontId="8" fillId="5" borderId="2" xfId="1" applyFont="1" applyFill="1" applyBorder="1" applyAlignment="1">
      <alignment horizontal="right"/>
    </xf>
    <xf numFmtId="43" fontId="9" fillId="4" borderId="28" xfId="1" applyFont="1" applyFill="1" applyBorder="1"/>
  </cellXfs>
  <cellStyles count="5">
    <cellStyle name="Comma" xfId="1" builtinId="3"/>
    <cellStyle name="Normal" xfId="0" builtinId="0"/>
    <cellStyle name="Normal 2" xfId="3"/>
    <cellStyle name="Normal_1.SIUI REFERAT 6886 24.03.2022_FINAL ACT ADITIONAL  REGLAT LUNA MARTIE 2022" xfId="4"/>
    <cellStyle name="Normal_SPITALE-CONTRACTE 01.01.2020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workbookViewId="0">
      <selection activeCell="Q11" sqref="Q11"/>
    </sheetView>
  </sheetViews>
  <sheetFormatPr defaultRowHeight="15"/>
  <cols>
    <col min="2" max="2" width="5.42578125" customWidth="1"/>
    <col min="3" max="3" width="10" customWidth="1"/>
    <col min="4" max="4" width="14.85546875" customWidth="1"/>
    <col min="5" max="5" width="16" customWidth="1"/>
    <col min="6" max="6" width="15.85546875" customWidth="1"/>
    <col min="7" max="7" width="14.7109375" customWidth="1"/>
    <col min="8" max="8" width="10" customWidth="1"/>
    <col min="9" max="9" width="14.85546875" customWidth="1"/>
    <col min="10" max="10" width="15.42578125" customWidth="1"/>
    <col min="11" max="11" width="13.7109375" customWidth="1"/>
    <col min="12" max="12" width="23.7109375" customWidth="1"/>
    <col min="14" max="14" width="16.7109375" customWidth="1"/>
    <col min="17" max="17" width="17.5703125" bestFit="1" customWidth="1"/>
  </cols>
  <sheetData>
    <row r="1" spans="1:11" ht="24.75" customHeight="1">
      <c r="A1" s="1" t="s">
        <v>0</v>
      </c>
      <c r="B1" s="2"/>
      <c r="C1" s="2"/>
      <c r="D1" s="3"/>
      <c r="E1" s="3"/>
      <c r="F1" s="3"/>
      <c r="G1" s="3"/>
      <c r="H1" s="4"/>
      <c r="I1" s="2"/>
      <c r="J1" s="2"/>
      <c r="K1" s="2"/>
    </row>
    <row r="2" spans="1:11" ht="15" customHeight="1">
      <c r="A2" s="5"/>
      <c r="B2" s="5"/>
      <c r="C2" s="2"/>
      <c r="D2" s="5"/>
      <c r="E2" s="5"/>
      <c r="F2" s="5"/>
      <c r="G2" s="2"/>
      <c r="H2" s="2"/>
      <c r="I2" s="1"/>
      <c r="J2" s="1"/>
      <c r="K2" s="1"/>
    </row>
    <row r="3" spans="1:11">
      <c r="A3" s="2"/>
      <c r="B3" s="6" t="s">
        <v>38</v>
      </c>
      <c r="C3" s="6"/>
      <c r="D3" s="6"/>
      <c r="E3" s="6"/>
      <c r="F3" s="6"/>
      <c r="G3" s="6"/>
      <c r="H3" s="6"/>
      <c r="I3" s="6"/>
      <c r="J3" s="6"/>
      <c r="K3" s="6"/>
    </row>
    <row r="4" spans="1:11">
      <c r="A4" s="2"/>
      <c r="B4" s="104"/>
      <c r="C4" s="104"/>
      <c r="D4" s="104"/>
      <c r="E4" s="104"/>
      <c r="F4" s="104"/>
      <c r="G4" s="104"/>
      <c r="H4" s="104"/>
      <c r="I4" s="104"/>
      <c r="J4" s="104"/>
      <c r="K4" s="104"/>
    </row>
    <row r="5" spans="1:11" ht="15.75" thickBot="1">
      <c r="A5" s="2"/>
      <c r="B5" s="104"/>
      <c r="C5" s="104"/>
      <c r="D5" s="104"/>
      <c r="E5" s="104"/>
      <c r="F5" s="104"/>
      <c r="G5" s="104"/>
      <c r="H5" s="104"/>
      <c r="I5" s="104"/>
      <c r="J5" s="104"/>
      <c r="K5" s="104"/>
    </row>
    <row r="6" spans="1:11">
      <c r="A6" s="106" t="s">
        <v>1</v>
      </c>
      <c r="B6" s="107" t="s">
        <v>2</v>
      </c>
      <c r="C6" s="108" t="s">
        <v>3</v>
      </c>
      <c r="D6" s="7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9" t="s">
        <v>9</v>
      </c>
      <c r="J6" s="9" t="s">
        <v>35</v>
      </c>
      <c r="K6" s="109" t="s">
        <v>36</v>
      </c>
    </row>
    <row r="7" spans="1:11" ht="15.75" thickBot="1">
      <c r="A7" s="110" t="s">
        <v>10</v>
      </c>
      <c r="B7" s="111"/>
      <c r="C7" s="112"/>
      <c r="D7" s="10"/>
      <c r="E7" s="11"/>
      <c r="F7" s="11"/>
      <c r="G7" s="11"/>
      <c r="H7" s="11"/>
      <c r="I7" s="12"/>
      <c r="J7" s="113"/>
      <c r="K7" s="105"/>
    </row>
    <row r="8" spans="1:11">
      <c r="A8" s="114">
        <v>1</v>
      </c>
      <c r="B8" s="13">
        <v>214</v>
      </c>
      <c r="C8" s="115" t="s">
        <v>11</v>
      </c>
      <c r="D8" s="14" t="s">
        <v>12</v>
      </c>
      <c r="E8" s="15">
        <v>5187115.21</v>
      </c>
      <c r="F8" s="14">
        <v>552196.65</v>
      </c>
      <c r="G8" s="15">
        <v>500010</v>
      </c>
      <c r="H8" s="14">
        <v>0</v>
      </c>
      <c r="I8" s="16">
        <f>SUM(E8:H8)</f>
        <v>6239321.8600000003</v>
      </c>
      <c r="J8" s="116">
        <v>280104</v>
      </c>
      <c r="K8" s="117">
        <v>0</v>
      </c>
    </row>
    <row r="9" spans="1:11">
      <c r="A9" s="118"/>
      <c r="B9" s="17"/>
      <c r="C9" s="119"/>
      <c r="D9" s="18" t="s">
        <v>13</v>
      </c>
      <c r="E9" s="19">
        <v>5187115.21</v>
      </c>
      <c r="F9" s="18">
        <v>552196.65</v>
      </c>
      <c r="G9" s="19">
        <v>500010</v>
      </c>
      <c r="H9" s="18">
        <v>0</v>
      </c>
      <c r="I9" s="20">
        <f>SUM(E9:H9)</f>
        <v>6239321.8600000003</v>
      </c>
      <c r="J9" s="116">
        <v>361373.76</v>
      </c>
      <c r="K9" s="120">
        <v>0</v>
      </c>
    </row>
    <row r="10" spans="1:11" ht="15.75" thickBot="1">
      <c r="A10" s="118"/>
      <c r="B10" s="17"/>
      <c r="C10" s="119"/>
      <c r="D10" s="21" t="s">
        <v>14</v>
      </c>
      <c r="E10" s="22">
        <v>5187115.21</v>
      </c>
      <c r="F10" s="21">
        <v>552196.65</v>
      </c>
      <c r="G10" s="22">
        <v>500010</v>
      </c>
      <c r="H10" s="21">
        <v>0</v>
      </c>
      <c r="I10" s="23">
        <f>SUM(E10:H10)</f>
        <v>6239321.8600000003</v>
      </c>
      <c r="J10" s="121">
        <v>467163.03</v>
      </c>
      <c r="K10" s="122">
        <v>0</v>
      </c>
    </row>
    <row r="11" spans="1:11" ht="15.75" thickBot="1">
      <c r="A11" s="118"/>
      <c r="B11" s="17"/>
      <c r="C11" s="119"/>
      <c r="D11" s="24" t="s">
        <v>15</v>
      </c>
      <c r="E11" s="25">
        <f t="shared" ref="E11:J11" si="0">E8+E9+E10</f>
        <v>15561345.629999999</v>
      </c>
      <c r="F11" s="24">
        <f t="shared" si="0"/>
        <v>1656589.9500000002</v>
      </c>
      <c r="G11" s="25">
        <f t="shared" si="0"/>
        <v>1500030</v>
      </c>
      <c r="H11" s="24">
        <f t="shared" si="0"/>
        <v>0</v>
      </c>
      <c r="I11" s="26">
        <f t="shared" si="0"/>
        <v>18717965.580000002</v>
      </c>
      <c r="J11" s="24">
        <f t="shared" si="0"/>
        <v>1108640.79</v>
      </c>
      <c r="K11" s="123">
        <v>0</v>
      </c>
    </row>
    <row r="12" spans="1:11">
      <c r="A12" s="118"/>
      <c r="B12" s="17"/>
      <c r="C12" s="119"/>
      <c r="D12" s="14" t="s">
        <v>16</v>
      </c>
      <c r="E12" s="15">
        <v>5187115.21</v>
      </c>
      <c r="F12" s="14">
        <v>552196.65</v>
      </c>
      <c r="G12" s="15">
        <v>500010</v>
      </c>
      <c r="H12" s="14">
        <v>0</v>
      </c>
      <c r="I12" s="16">
        <f>SUM(E12:H12)</f>
        <v>6239321.8600000003</v>
      </c>
      <c r="J12" s="124">
        <v>112555.02</v>
      </c>
      <c r="K12" s="58"/>
    </row>
    <row r="13" spans="1:11" ht="15" customHeight="1">
      <c r="A13" s="118"/>
      <c r="B13" s="17"/>
      <c r="C13" s="119"/>
      <c r="D13" s="18" t="s">
        <v>17</v>
      </c>
      <c r="E13" s="19">
        <v>303278.95</v>
      </c>
      <c r="F13" s="18">
        <v>24473.52</v>
      </c>
      <c r="G13" s="19">
        <v>1528</v>
      </c>
      <c r="H13" s="18">
        <v>0</v>
      </c>
      <c r="I13" s="20">
        <f>SUM(E13:H13)</f>
        <v>329280.47000000003</v>
      </c>
      <c r="J13" s="116">
        <v>0</v>
      </c>
      <c r="K13" s="59"/>
    </row>
    <row r="14" spans="1:11" ht="15.75" thickBot="1">
      <c r="A14" s="118"/>
      <c r="B14" s="17"/>
      <c r="C14" s="119"/>
      <c r="D14" s="21" t="s">
        <v>18</v>
      </c>
      <c r="E14" s="22">
        <v>303278.95</v>
      </c>
      <c r="F14" s="21">
        <v>24473.52</v>
      </c>
      <c r="G14" s="22">
        <v>1528</v>
      </c>
      <c r="H14" s="21">
        <v>0</v>
      </c>
      <c r="I14" s="23">
        <f>SUM(E14:H14)</f>
        <v>329280.47000000003</v>
      </c>
      <c r="J14" s="121">
        <v>0</v>
      </c>
      <c r="K14" s="125"/>
    </row>
    <row r="15" spans="1:11" ht="15.75" thickBot="1">
      <c r="A15" s="118"/>
      <c r="B15" s="17"/>
      <c r="C15" s="119"/>
      <c r="D15" s="24" t="s">
        <v>19</v>
      </c>
      <c r="E15" s="25">
        <f>E12+E13+E14</f>
        <v>5793673.1100000003</v>
      </c>
      <c r="F15" s="24">
        <f>F12+F13+F14</f>
        <v>601143.69000000006</v>
      </c>
      <c r="G15" s="25">
        <f>G12+G13+G14</f>
        <v>503066</v>
      </c>
      <c r="H15" s="24">
        <f>H12+H13+H14</f>
        <v>0</v>
      </c>
      <c r="I15" s="26">
        <f>SUM(E15:H15)</f>
        <v>6897882.8000000007</v>
      </c>
      <c r="J15" s="24">
        <f>J12+J13+J14</f>
        <v>112555.02</v>
      </c>
      <c r="K15" s="123"/>
    </row>
    <row r="16" spans="1:11" ht="15.75" thickBot="1">
      <c r="A16" s="126"/>
      <c r="B16" s="27"/>
      <c r="C16" s="127"/>
      <c r="D16" s="28" t="s">
        <v>20</v>
      </c>
      <c r="E16" s="29">
        <f>E11+E15</f>
        <v>21355018.739999998</v>
      </c>
      <c r="F16" s="28">
        <f t="shared" ref="F16:J16" si="1">F11+F15</f>
        <v>2257733.64</v>
      </c>
      <c r="G16" s="29">
        <f t="shared" si="1"/>
        <v>2003096</v>
      </c>
      <c r="H16" s="28">
        <f t="shared" si="1"/>
        <v>0</v>
      </c>
      <c r="I16" s="29">
        <f t="shared" si="1"/>
        <v>25615848.380000003</v>
      </c>
      <c r="J16" s="28">
        <f t="shared" si="1"/>
        <v>1221195.81</v>
      </c>
      <c r="K16" s="40">
        <f>K11+K15</f>
        <v>0</v>
      </c>
    </row>
    <row r="17" spans="1:11">
      <c r="A17" s="114">
        <v>2</v>
      </c>
      <c r="B17" s="13">
        <v>215</v>
      </c>
      <c r="C17" s="115" t="s">
        <v>21</v>
      </c>
      <c r="D17" s="14" t="s">
        <v>12</v>
      </c>
      <c r="E17" s="15">
        <v>4611074.74</v>
      </c>
      <c r="F17" s="14">
        <v>534546.69999999995</v>
      </c>
      <c r="G17" s="15">
        <v>400737</v>
      </c>
      <c r="H17" s="14">
        <v>0</v>
      </c>
      <c r="I17" s="30">
        <f>SUM(E17:H17)</f>
        <v>5546358.4400000004</v>
      </c>
      <c r="J17" s="66">
        <v>232441</v>
      </c>
      <c r="K17" s="34">
        <v>0</v>
      </c>
    </row>
    <row r="18" spans="1:11">
      <c r="A18" s="118"/>
      <c r="B18" s="17"/>
      <c r="C18" s="119"/>
      <c r="D18" s="18" t="s">
        <v>13</v>
      </c>
      <c r="E18" s="19">
        <v>4611074.74</v>
      </c>
      <c r="F18" s="18">
        <v>534546.69999999995</v>
      </c>
      <c r="G18" s="19">
        <v>400737</v>
      </c>
      <c r="H18" s="18">
        <v>0</v>
      </c>
      <c r="I18" s="31">
        <f>SUM(E18:H18)</f>
        <v>5546358.4400000004</v>
      </c>
      <c r="J18" s="66">
        <v>285483</v>
      </c>
      <c r="K18" s="34">
        <v>0</v>
      </c>
    </row>
    <row r="19" spans="1:11" ht="15.75" thickBot="1">
      <c r="A19" s="118"/>
      <c r="B19" s="17"/>
      <c r="C19" s="119"/>
      <c r="D19" s="21" t="s">
        <v>22</v>
      </c>
      <c r="E19" s="22">
        <v>4611074.74</v>
      </c>
      <c r="F19" s="21">
        <v>534546.69999999995</v>
      </c>
      <c r="G19" s="22">
        <v>400737</v>
      </c>
      <c r="H19" s="21">
        <v>0</v>
      </c>
      <c r="I19" s="32">
        <f>E19+F19+G19+H19</f>
        <v>5546358.4400000004</v>
      </c>
      <c r="J19" s="66">
        <v>355212.2</v>
      </c>
      <c r="K19" s="128">
        <v>0</v>
      </c>
    </row>
    <row r="20" spans="1:11" ht="15.75" thickBot="1">
      <c r="A20" s="118"/>
      <c r="B20" s="17"/>
      <c r="C20" s="119"/>
      <c r="D20" s="24" t="s">
        <v>15</v>
      </c>
      <c r="E20" s="25">
        <f t="shared" ref="E20:J20" si="2">E17+E18+E19</f>
        <v>13833224.220000001</v>
      </c>
      <c r="F20" s="24">
        <f t="shared" si="2"/>
        <v>1603640.0999999999</v>
      </c>
      <c r="G20" s="25">
        <f t="shared" si="2"/>
        <v>1202211</v>
      </c>
      <c r="H20" s="24">
        <f t="shared" si="2"/>
        <v>0</v>
      </c>
      <c r="I20" s="33">
        <f t="shared" si="2"/>
        <v>16639075.32</v>
      </c>
      <c r="J20" s="33">
        <f t="shared" si="2"/>
        <v>873136.2</v>
      </c>
      <c r="K20" s="33">
        <f>K17+K18</f>
        <v>0</v>
      </c>
    </row>
    <row r="21" spans="1:11">
      <c r="A21" s="118"/>
      <c r="B21" s="17"/>
      <c r="C21" s="119"/>
      <c r="D21" s="14" t="s">
        <v>16</v>
      </c>
      <c r="E21" s="15">
        <v>4611074.74</v>
      </c>
      <c r="F21" s="14">
        <v>534546.69999999995</v>
      </c>
      <c r="G21" s="15">
        <v>400737</v>
      </c>
      <c r="H21" s="14">
        <v>0</v>
      </c>
      <c r="I21" s="34">
        <f>SUM(E21:G21)</f>
        <v>5546358.4400000004</v>
      </c>
      <c r="J21" s="66">
        <v>88917.759999999995</v>
      </c>
      <c r="K21" s="34">
        <v>0</v>
      </c>
    </row>
    <row r="22" spans="1:11" ht="15" customHeight="1">
      <c r="A22" s="118"/>
      <c r="B22" s="17"/>
      <c r="C22" s="119"/>
      <c r="D22" s="18" t="s">
        <v>17</v>
      </c>
      <c r="E22" s="19">
        <v>202627.55</v>
      </c>
      <c r="F22" s="18">
        <v>30091.89</v>
      </c>
      <c r="G22" s="19">
        <v>1418</v>
      </c>
      <c r="H22" s="18">
        <v>0</v>
      </c>
      <c r="I22" s="34">
        <f>SUM(E22:G22)</f>
        <v>234137.44</v>
      </c>
      <c r="J22" s="46">
        <v>0</v>
      </c>
      <c r="K22" s="59">
        <v>0</v>
      </c>
    </row>
    <row r="23" spans="1:11" ht="15.75" thickBot="1">
      <c r="A23" s="118"/>
      <c r="B23" s="17"/>
      <c r="C23" s="119"/>
      <c r="D23" s="18" t="s">
        <v>18</v>
      </c>
      <c r="E23" s="19">
        <v>202627.55</v>
      </c>
      <c r="F23" s="18">
        <v>30091.89</v>
      </c>
      <c r="G23" s="19">
        <v>1418</v>
      </c>
      <c r="H23" s="18">
        <v>0</v>
      </c>
      <c r="I23" s="35">
        <f>SUM(E23:G23)</f>
        <v>234137.44</v>
      </c>
      <c r="J23" s="55">
        <v>0</v>
      </c>
      <c r="K23" s="125">
        <v>0</v>
      </c>
    </row>
    <row r="24" spans="1:11" ht="15.75" thickBot="1">
      <c r="A24" s="118"/>
      <c r="B24" s="17"/>
      <c r="C24" s="119"/>
      <c r="D24" s="36" t="s">
        <v>19</v>
      </c>
      <c r="E24" s="37">
        <f t="shared" ref="E24:K24" si="3">E21+E22+E23</f>
        <v>5016329.84</v>
      </c>
      <c r="F24" s="36">
        <f t="shared" si="3"/>
        <v>594730.48</v>
      </c>
      <c r="G24" s="37">
        <f t="shared" si="3"/>
        <v>403573</v>
      </c>
      <c r="H24" s="36">
        <f t="shared" si="3"/>
        <v>0</v>
      </c>
      <c r="I24" s="38">
        <f t="shared" si="3"/>
        <v>6014633.3200000012</v>
      </c>
      <c r="J24" s="123">
        <f t="shared" si="3"/>
        <v>88917.759999999995</v>
      </c>
      <c r="K24" s="123">
        <f t="shared" si="3"/>
        <v>0</v>
      </c>
    </row>
    <row r="25" spans="1:11" ht="15.75" thickBot="1">
      <c r="A25" s="126"/>
      <c r="B25" s="27"/>
      <c r="C25" s="127"/>
      <c r="D25" s="39" t="s">
        <v>20</v>
      </c>
      <c r="E25" s="40">
        <f t="shared" ref="E25:K25" si="4">E20+E24</f>
        <v>18849554.060000002</v>
      </c>
      <c r="F25" s="40">
        <f t="shared" si="4"/>
        <v>2198370.58</v>
      </c>
      <c r="G25" s="41">
        <f t="shared" si="4"/>
        <v>1605784</v>
      </c>
      <c r="H25" s="40">
        <f t="shared" si="4"/>
        <v>0</v>
      </c>
      <c r="I25" s="42">
        <f t="shared" si="4"/>
        <v>22653708.640000001</v>
      </c>
      <c r="J25" s="40">
        <f t="shared" si="4"/>
        <v>962053.96</v>
      </c>
      <c r="K25" s="40">
        <f t="shared" si="4"/>
        <v>0</v>
      </c>
    </row>
    <row r="26" spans="1:11">
      <c r="A26" s="129">
        <v>3</v>
      </c>
      <c r="B26" s="43">
        <v>216</v>
      </c>
      <c r="C26" s="44" t="s">
        <v>23</v>
      </c>
      <c r="D26" s="156" t="s">
        <v>12</v>
      </c>
      <c r="E26" s="157">
        <v>1306939.32</v>
      </c>
      <c r="F26" s="156">
        <v>205867.75</v>
      </c>
      <c r="G26" s="158">
        <v>352309</v>
      </c>
      <c r="H26" s="45">
        <v>0</v>
      </c>
      <c r="I26" s="46">
        <f>SUM(E26:G26)</f>
        <v>1865116.07</v>
      </c>
      <c r="J26" s="59">
        <v>112475</v>
      </c>
      <c r="K26" s="59">
        <v>0</v>
      </c>
    </row>
    <row r="27" spans="1:11">
      <c r="A27" s="129"/>
      <c r="B27" s="43"/>
      <c r="C27" s="44"/>
      <c r="D27" s="156" t="s">
        <v>13</v>
      </c>
      <c r="E27" s="158">
        <v>1306939.32</v>
      </c>
      <c r="F27" s="156">
        <v>205867.75</v>
      </c>
      <c r="G27" s="158">
        <v>352309</v>
      </c>
      <c r="H27" s="45"/>
      <c r="I27" s="46">
        <f>SUM(E27:G27)</f>
        <v>1865116.07</v>
      </c>
      <c r="J27" s="59">
        <v>157465</v>
      </c>
      <c r="K27" s="59">
        <v>0</v>
      </c>
    </row>
    <row r="28" spans="1:11" ht="15.75" thickBot="1">
      <c r="A28" s="129"/>
      <c r="B28" s="43"/>
      <c r="C28" s="44"/>
      <c r="D28" s="159" t="s">
        <v>14</v>
      </c>
      <c r="E28" s="157">
        <v>1306939.32</v>
      </c>
      <c r="F28" s="159">
        <v>205867.75</v>
      </c>
      <c r="G28" s="157">
        <v>352309</v>
      </c>
      <c r="H28" s="47"/>
      <c r="I28" s="48">
        <f>SUM(E28:G28)</f>
        <v>1865116.07</v>
      </c>
      <c r="J28" s="35">
        <v>211541.91</v>
      </c>
      <c r="K28" s="35"/>
    </row>
    <row r="29" spans="1:11" ht="15" customHeight="1" thickBot="1">
      <c r="A29" s="129"/>
      <c r="B29" s="43"/>
      <c r="C29" s="44"/>
      <c r="D29" s="24" t="s">
        <v>15</v>
      </c>
      <c r="E29" s="25">
        <f>E26+E27+E28</f>
        <v>3920817.96</v>
      </c>
      <c r="F29" s="24">
        <f t="shared" ref="F29:K29" si="5">F26+F27+F28</f>
        <v>617603.25</v>
      </c>
      <c r="G29" s="24">
        <f t="shared" si="5"/>
        <v>1056927</v>
      </c>
      <c r="H29" s="24">
        <f t="shared" si="5"/>
        <v>0</v>
      </c>
      <c r="I29" s="24">
        <f t="shared" si="5"/>
        <v>5595348.21</v>
      </c>
      <c r="J29" s="25">
        <f t="shared" si="5"/>
        <v>481481.91000000003</v>
      </c>
      <c r="K29" s="24">
        <f t="shared" si="5"/>
        <v>0</v>
      </c>
    </row>
    <row r="30" spans="1:11">
      <c r="A30" s="129"/>
      <c r="B30" s="43"/>
      <c r="C30" s="44"/>
      <c r="D30" s="14" t="s">
        <v>16</v>
      </c>
      <c r="E30" s="15">
        <v>1306939.32</v>
      </c>
      <c r="F30" s="14">
        <v>205867.75</v>
      </c>
      <c r="G30" s="15">
        <v>352309</v>
      </c>
      <c r="H30" s="49"/>
      <c r="I30" s="50">
        <f>SUM(E30:G30)</f>
        <v>1865116.07</v>
      </c>
      <c r="J30" s="58">
        <v>49044.72</v>
      </c>
      <c r="K30" s="58">
        <v>0</v>
      </c>
    </row>
    <row r="31" spans="1:11">
      <c r="A31" s="129"/>
      <c r="B31" s="43"/>
      <c r="C31" s="44"/>
      <c r="D31" s="18" t="s">
        <v>17</v>
      </c>
      <c r="E31" s="19">
        <v>15443.9</v>
      </c>
      <c r="F31" s="18">
        <v>9603.76</v>
      </c>
      <c r="G31" s="19">
        <v>849.22</v>
      </c>
      <c r="H31" s="45"/>
      <c r="I31" s="46">
        <f>SUM(E31:G31)</f>
        <v>25896.880000000001</v>
      </c>
      <c r="J31" s="59">
        <v>0</v>
      </c>
      <c r="K31" s="59">
        <v>0</v>
      </c>
    </row>
    <row r="32" spans="1:11" ht="15.75" thickBot="1">
      <c r="A32" s="129"/>
      <c r="B32" s="43"/>
      <c r="C32" s="44"/>
      <c r="D32" s="21" t="s">
        <v>24</v>
      </c>
      <c r="E32" s="22">
        <v>15443.9</v>
      </c>
      <c r="F32" s="21">
        <v>9603.76</v>
      </c>
      <c r="G32" s="22">
        <v>849.22</v>
      </c>
      <c r="H32" s="47"/>
      <c r="I32" s="48">
        <f>SUM(E32:G32)</f>
        <v>25896.880000000001</v>
      </c>
      <c r="J32" s="35">
        <v>0</v>
      </c>
      <c r="K32" s="35">
        <v>0</v>
      </c>
    </row>
    <row r="33" spans="1:11" ht="15.75" thickBot="1">
      <c r="A33" s="129"/>
      <c r="B33" s="43"/>
      <c r="C33" s="44"/>
      <c r="D33" s="24" t="s">
        <v>19</v>
      </c>
      <c r="E33" s="25">
        <f t="shared" ref="E33:J33" si="6">E30+E31+E32</f>
        <v>1337827.1199999999</v>
      </c>
      <c r="F33" s="24">
        <f t="shared" si="6"/>
        <v>225075.27000000002</v>
      </c>
      <c r="G33" s="25">
        <f t="shared" si="6"/>
        <v>354007.43999999994</v>
      </c>
      <c r="H33" s="51">
        <f t="shared" si="6"/>
        <v>0</v>
      </c>
      <c r="I33" s="51">
        <f t="shared" si="6"/>
        <v>1916909.8299999998</v>
      </c>
      <c r="J33" s="51">
        <f t="shared" si="6"/>
        <v>49044.72</v>
      </c>
      <c r="K33" s="51">
        <f>K31</f>
        <v>0</v>
      </c>
    </row>
    <row r="34" spans="1:11" ht="15.75" thickBot="1">
      <c r="A34" s="130"/>
      <c r="B34" s="52"/>
      <c r="C34" s="131"/>
      <c r="D34" s="39" t="s">
        <v>20</v>
      </c>
      <c r="E34" s="169">
        <f>E29+E33</f>
        <v>5258645.08</v>
      </c>
      <c r="F34" s="40">
        <f>F29+F33</f>
        <v>842678.52</v>
      </c>
      <c r="G34" s="41">
        <f>G29+G33</f>
        <v>1410934.44</v>
      </c>
      <c r="H34" s="40"/>
      <c r="I34" s="42">
        <f>I29+I33</f>
        <v>7512258.04</v>
      </c>
      <c r="J34" s="40">
        <f>J29+J33</f>
        <v>530526.63</v>
      </c>
      <c r="K34" s="40">
        <f>K29+K33</f>
        <v>0</v>
      </c>
    </row>
    <row r="35" spans="1:11">
      <c r="A35" s="132">
        <v>4</v>
      </c>
      <c r="B35" s="53">
        <v>219</v>
      </c>
      <c r="C35" s="133" t="s">
        <v>25</v>
      </c>
      <c r="D35" s="163" t="s">
        <v>12</v>
      </c>
      <c r="E35" s="160">
        <v>38519.279999999999</v>
      </c>
      <c r="F35" s="166">
        <v>589848.5</v>
      </c>
      <c r="G35" s="161">
        <v>0</v>
      </c>
      <c r="H35" s="160"/>
      <c r="I35" s="50">
        <f>SUM(E35:G35)</f>
        <v>628367.78</v>
      </c>
      <c r="J35" s="50">
        <v>92312</v>
      </c>
      <c r="K35" s="45">
        <v>0</v>
      </c>
    </row>
    <row r="36" spans="1:11" ht="15" customHeight="1">
      <c r="A36" s="134"/>
      <c r="B36" s="54"/>
      <c r="C36" s="57"/>
      <c r="D36" s="164" t="s">
        <v>37</v>
      </c>
      <c r="E36" s="156">
        <v>38519.279999999999</v>
      </c>
      <c r="F36" s="167">
        <v>589848.5</v>
      </c>
      <c r="G36" s="158">
        <v>0</v>
      </c>
      <c r="H36" s="156"/>
      <c r="I36" s="46">
        <f>SUM(E36:G36)</f>
        <v>628367.78</v>
      </c>
      <c r="J36" s="46">
        <v>101079</v>
      </c>
      <c r="K36" s="45">
        <v>0</v>
      </c>
    </row>
    <row r="37" spans="1:11" ht="15.75" thickBot="1">
      <c r="A37" s="134"/>
      <c r="B37" s="54"/>
      <c r="C37" s="57"/>
      <c r="D37" s="165" t="s">
        <v>14</v>
      </c>
      <c r="E37" s="159">
        <v>38519.279999999999</v>
      </c>
      <c r="F37" s="168">
        <v>589848.5</v>
      </c>
      <c r="G37" s="162">
        <v>0</v>
      </c>
      <c r="H37" s="159"/>
      <c r="I37" s="48">
        <f>SUM(E37:G37)</f>
        <v>628367.78</v>
      </c>
      <c r="J37" s="48">
        <v>116872.1</v>
      </c>
      <c r="K37" s="47">
        <v>0</v>
      </c>
    </row>
    <row r="38" spans="1:11" ht="15.75" thickBot="1">
      <c r="A38" s="134"/>
      <c r="B38" s="54"/>
      <c r="C38" s="57"/>
      <c r="D38" s="24" t="s">
        <v>15</v>
      </c>
      <c r="E38" s="170">
        <f>E35+E36+E37</f>
        <v>115557.84</v>
      </c>
      <c r="F38" s="24">
        <f>F35+F36+F37</f>
        <v>1769545.5</v>
      </c>
      <c r="G38" s="25">
        <f>G35+G36+G37</f>
        <v>0</v>
      </c>
      <c r="H38" s="24">
        <f>H35+H36+H37</f>
        <v>0</v>
      </c>
      <c r="I38" s="56">
        <f>I35+I36+I37</f>
        <v>1885103.34</v>
      </c>
      <c r="J38" s="135">
        <f>J35+J36+J37</f>
        <v>310263.09999999998</v>
      </c>
      <c r="K38" s="135">
        <f>K35+K36+K37</f>
        <v>0</v>
      </c>
    </row>
    <row r="39" spans="1:11">
      <c r="A39" s="134"/>
      <c r="B39" s="54"/>
      <c r="C39" s="57"/>
      <c r="D39" s="14" t="s">
        <v>16</v>
      </c>
      <c r="E39" s="15">
        <v>38519.279999999999</v>
      </c>
      <c r="F39" s="14">
        <v>589848.5</v>
      </c>
      <c r="G39" s="15">
        <v>0</v>
      </c>
      <c r="H39" s="14"/>
      <c r="I39" s="58">
        <f>SUM(E39:G39)</f>
        <v>628367.78</v>
      </c>
      <c r="J39" s="58">
        <v>31482.5</v>
      </c>
      <c r="K39" s="58">
        <v>0</v>
      </c>
    </row>
    <row r="40" spans="1:11">
      <c r="A40" s="134"/>
      <c r="B40" s="54"/>
      <c r="C40" s="57"/>
      <c r="D40" s="18" t="s">
        <v>17</v>
      </c>
      <c r="E40" s="19">
        <v>38519.279999999999</v>
      </c>
      <c r="F40" s="18">
        <v>589848.5</v>
      </c>
      <c r="G40" s="19">
        <v>0</v>
      </c>
      <c r="H40" s="18"/>
      <c r="I40" s="59">
        <f>SUM(E40:G40)</f>
        <v>628367.78</v>
      </c>
      <c r="J40" s="59">
        <v>0</v>
      </c>
      <c r="K40" s="136">
        <v>0</v>
      </c>
    </row>
    <row r="41" spans="1:11" ht="15.75" thickBot="1">
      <c r="A41" s="134"/>
      <c r="B41" s="54"/>
      <c r="C41" s="57"/>
      <c r="D41" s="21" t="s">
        <v>26</v>
      </c>
      <c r="E41" s="22">
        <v>2407.46</v>
      </c>
      <c r="F41" s="21">
        <v>53622.59</v>
      </c>
      <c r="G41" s="22">
        <v>0</v>
      </c>
      <c r="H41" s="21"/>
      <c r="I41" s="35">
        <f>SUM(E41:G41)</f>
        <v>56030.049999999996</v>
      </c>
      <c r="J41" s="35">
        <v>0</v>
      </c>
      <c r="K41" s="137"/>
    </row>
    <row r="42" spans="1:11" ht="15.75" thickBot="1">
      <c r="A42" s="134"/>
      <c r="B42" s="54"/>
      <c r="C42" s="57"/>
      <c r="D42" s="24" t="s">
        <v>19</v>
      </c>
      <c r="E42" s="25">
        <f>E39+E40+E41</f>
        <v>79446.02</v>
      </c>
      <c r="F42" s="24">
        <f>F39+F40+F41</f>
        <v>1233319.5900000001</v>
      </c>
      <c r="G42" s="25">
        <f>SUM(G39:G40)</f>
        <v>0</v>
      </c>
      <c r="H42" s="24">
        <v>0</v>
      </c>
      <c r="I42" s="72">
        <f>I39+I40+I41</f>
        <v>1312765.6100000001</v>
      </c>
      <c r="J42" s="123">
        <f>J39+J40+J41</f>
        <v>31482.5</v>
      </c>
      <c r="K42" s="51">
        <f>K39+K40+K41</f>
        <v>0</v>
      </c>
    </row>
    <row r="43" spans="1:11" ht="15.75" thickBot="1">
      <c r="A43" s="138"/>
      <c r="B43" s="60"/>
      <c r="C43" s="112"/>
      <c r="D43" s="39" t="s">
        <v>20</v>
      </c>
      <c r="E43" s="40">
        <f>E38+E42</f>
        <v>195003.86</v>
      </c>
      <c r="F43" s="40">
        <f>F38+F42</f>
        <v>3002865.09</v>
      </c>
      <c r="G43" s="41">
        <f>G38+G42</f>
        <v>0</v>
      </c>
      <c r="H43" s="40"/>
      <c r="I43" s="42">
        <f>I38+I42</f>
        <v>3197868.95</v>
      </c>
      <c r="J43" s="40">
        <f>J38+J42</f>
        <v>341745.6</v>
      </c>
      <c r="K43" s="40">
        <f>K38+K42</f>
        <v>0</v>
      </c>
    </row>
    <row r="44" spans="1:11">
      <c r="A44" s="61">
        <v>5</v>
      </c>
      <c r="B44" s="62">
        <v>226</v>
      </c>
      <c r="C44" s="139" t="s">
        <v>27</v>
      </c>
      <c r="D44" s="14" t="s">
        <v>12</v>
      </c>
      <c r="E44" s="15">
        <v>0</v>
      </c>
      <c r="F44" s="14">
        <v>0</v>
      </c>
      <c r="G44" s="15">
        <v>109533</v>
      </c>
      <c r="H44" s="49"/>
      <c r="I44" s="50">
        <f>SUM(E44:G44)</f>
        <v>109533</v>
      </c>
      <c r="J44" s="49">
        <v>0</v>
      </c>
      <c r="K44" s="49">
        <v>0</v>
      </c>
    </row>
    <row r="45" spans="1:11">
      <c r="A45" s="63"/>
      <c r="B45" s="64"/>
      <c r="C45" s="140"/>
      <c r="D45" s="18" t="s">
        <v>13</v>
      </c>
      <c r="E45" s="19">
        <v>0</v>
      </c>
      <c r="F45" s="18">
        <v>0</v>
      </c>
      <c r="G45" s="19">
        <v>109533</v>
      </c>
      <c r="H45" s="65"/>
      <c r="I45" s="66">
        <f>SUM(E45:G45)</f>
        <v>109533</v>
      </c>
      <c r="J45" s="65">
        <v>0</v>
      </c>
      <c r="K45" s="65">
        <v>0</v>
      </c>
    </row>
    <row r="46" spans="1:11" ht="15.75" thickBot="1">
      <c r="A46" s="63"/>
      <c r="B46" s="64"/>
      <c r="C46" s="140"/>
      <c r="D46" s="21" t="s">
        <v>28</v>
      </c>
      <c r="E46" s="22">
        <v>0</v>
      </c>
      <c r="F46" s="21">
        <v>0</v>
      </c>
      <c r="G46" s="22">
        <v>109533</v>
      </c>
      <c r="H46" s="67"/>
      <c r="I46" s="68">
        <f>SUM(E46:G46)</f>
        <v>109533</v>
      </c>
      <c r="J46" s="141">
        <v>0</v>
      </c>
      <c r="K46" s="141">
        <v>0</v>
      </c>
    </row>
    <row r="47" spans="1:11" ht="15.75" thickBot="1">
      <c r="A47" s="63"/>
      <c r="B47" s="64"/>
      <c r="C47" s="140"/>
      <c r="D47" s="24" t="s">
        <v>15</v>
      </c>
      <c r="E47" s="25">
        <f>SUM(E44:E45)</f>
        <v>0</v>
      </c>
      <c r="F47" s="24">
        <f>SUM(F44:F45)</f>
        <v>0</v>
      </c>
      <c r="G47" s="25">
        <f>G44+G45+G46</f>
        <v>328599</v>
      </c>
      <c r="H47" s="33"/>
      <c r="I47" s="69">
        <f>I44+I45+I46</f>
        <v>328599</v>
      </c>
      <c r="J47" s="33">
        <v>0</v>
      </c>
      <c r="K47" s="33">
        <f>K39+K40+K41</f>
        <v>0</v>
      </c>
    </row>
    <row r="48" spans="1:11">
      <c r="A48" s="63"/>
      <c r="B48" s="64"/>
      <c r="C48" s="140"/>
      <c r="D48" s="14" t="s">
        <v>29</v>
      </c>
      <c r="E48" s="15">
        <v>0</v>
      </c>
      <c r="F48" s="14">
        <v>0</v>
      </c>
      <c r="G48" s="15">
        <v>109533</v>
      </c>
      <c r="H48" s="65"/>
      <c r="I48" s="46">
        <f>SUM(E48:G48)</f>
        <v>109533</v>
      </c>
      <c r="J48" s="34">
        <v>0</v>
      </c>
      <c r="K48" s="34">
        <v>0</v>
      </c>
    </row>
    <row r="49" spans="1:11">
      <c r="A49" s="63"/>
      <c r="B49" s="64"/>
      <c r="C49" s="140"/>
      <c r="D49" s="18" t="s">
        <v>30</v>
      </c>
      <c r="E49" s="19">
        <v>0</v>
      </c>
      <c r="F49" s="18">
        <v>0</v>
      </c>
      <c r="G49" s="19">
        <v>109533</v>
      </c>
      <c r="H49" s="45"/>
      <c r="I49" s="46">
        <f>SUM(E49:G49)</f>
        <v>109533</v>
      </c>
      <c r="J49" s="59">
        <v>0</v>
      </c>
      <c r="K49" s="59">
        <v>0</v>
      </c>
    </row>
    <row r="50" spans="1:11" ht="15.75" thickBot="1">
      <c r="A50" s="63"/>
      <c r="B50" s="64"/>
      <c r="C50" s="140"/>
      <c r="D50" s="21" t="s">
        <v>18</v>
      </c>
      <c r="E50" s="22">
        <v>0</v>
      </c>
      <c r="F50" s="21">
        <v>0</v>
      </c>
      <c r="G50" s="22">
        <v>452</v>
      </c>
      <c r="H50" s="70"/>
      <c r="I50" s="55">
        <f>SUM(E50:G50)</f>
        <v>452</v>
      </c>
      <c r="J50" s="125">
        <v>0</v>
      </c>
      <c r="K50" s="125">
        <v>0</v>
      </c>
    </row>
    <row r="51" spans="1:11" ht="15.75" thickBot="1">
      <c r="A51" s="63"/>
      <c r="B51" s="64"/>
      <c r="C51" s="140"/>
      <c r="D51" s="24" t="s">
        <v>19</v>
      </c>
      <c r="E51" s="25">
        <f>SUM(E48:E49)</f>
        <v>0</v>
      </c>
      <c r="F51" s="24">
        <f>SUM(F48:F49)</f>
        <v>0</v>
      </c>
      <c r="G51" s="25">
        <f>G48+G49+G50</f>
        <v>219518</v>
      </c>
      <c r="H51" s="71"/>
      <c r="I51" s="72">
        <f>I48+I49+I50</f>
        <v>219518</v>
      </c>
      <c r="J51" s="123">
        <f>J48+J49+J50</f>
        <v>0</v>
      </c>
      <c r="K51" s="123">
        <f>K48+K49+K50</f>
        <v>0</v>
      </c>
    </row>
    <row r="52" spans="1:11" ht="15.75" thickBot="1">
      <c r="A52" s="73"/>
      <c r="B52" s="74"/>
      <c r="C52" s="142"/>
      <c r="D52" s="39" t="s">
        <v>20</v>
      </c>
      <c r="E52" s="40">
        <f>E47+E51</f>
        <v>0</v>
      </c>
      <c r="F52" s="40">
        <f>F47+F51</f>
        <v>0</v>
      </c>
      <c r="G52" s="41">
        <f>G47+G51</f>
        <v>548117</v>
      </c>
      <c r="H52" s="40"/>
      <c r="I52" s="42">
        <f>I47+I51</f>
        <v>548117</v>
      </c>
      <c r="J52" s="40">
        <f>J47+J51</f>
        <v>0</v>
      </c>
      <c r="K52" s="40">
        <f>K47+K51</f>
        <v>0</v>
      </c>
    </row>
    <row r="53" spans="1:11">
      <c r="A53" s="143">
        <v>6</v>
      </c>
      <c r="B53" s="62">
        <v>227</v>
      </c>
      <c r="C53" s="144" t="s">
        <v>31</v>
      </c>
      <c r="D53" s="14" t="s">
        <v>12</v>
      </c>
      <c r="E53" s="15">
        <v>0</v>
      </c>
      <c r="F53" s="14">
        <v>254783.64</v>
      </c>
      <c r="G53" s="75">
        <v>0</v>
      </c>
      <c r="H53" s="76"/>
      <c r="I53" s="77">
        <f>SUM(E53:G53)</f>
        <v>254783.64</v>
      </c>
      <c r="J53" s="145">
        <v>0</v>
      </c>
      <c r="K53" s="145">
        <v>0</v>
      </c>
    </row>
    <row r="54" spans="1:11">
      <c r="A54" s="146"/>
      <c r="B54" s="78"/>
      <c r="C54" s="57"/>
      <c r="D54" s="18" t="s">
        <v>13</v>
      </c>
      <c r="E54" s="19">
        <v>0</v>
      </c>
      <c r="F54" s="18">
        <v>254783.64</v>
      </c>
      <c r="G54" s="79">
        <v>0</v>
      </c>
      <c r="H54" s="76"/>
      <c r="I54" s="77">
        <f>SUM(E54:G54)</f>
        <v>254783.64</v>
      </c>
      <c r="J54" s="147">
        <v>0</v>
      </c>
      <c r="K54" s="147">
        <v>0</v>
      </c>
    </row>
    <row r="55" spans="1:11" ht="15.75" thickBot="1">
      <c r="A55" s="146"/>
      <c r="B55" s="78"/>
      <c r="C55" s="57"/>
      <c r="D55" s="21" t="s">
        <v>14</v>
      </c>
      <c r="E55" s="22">
        <v>0</v>
      </c>
      <c r="F55" s="21">
        <v>254783.64</v>
      </c>
      <c r="G55" s="80">
        <v>0</v>
      </c>
      <c r="H55" s="67"/>
      <c r="I55" s="66">
        <f>SUM(E55:G55)</f>
        <v>254783.64</v>
      </c>
      <c r="J55" s="65">
        <v>0</v>
      </c>
      <c r="K55" s="65">
        <v>0</v>
      </c>
    </row>
    <row r="56" spans="1:11" ht="15.75" thickBot="1">
      <c r="A56" s="146"/>
      <c r="B56" s="78"/>
      <c r="C56" s="57"/>
      <c r="D56" s="24" t="s">
        <v>15</v>
      </c>
      <c r="E56" s="25"/>
      <c r="F56" s="24">
        <f>SUM(F53:F55)</f>
        <v>764350.92</v>
      </c>
      <c r="G56" s="81">
        <f>G53+G54+G55</f>
        <v>0</v>
      </c>
      <c r="H56" s="33"/>
      <c r="I56" s="69">
        <f>I53+I54+I55</f>
        <v>764350.92</v>
      </c>
      <c r="J56" s="33">
        <f>J48+J49+J50</f>
        <v>0</v>
      </c>
      <c r="K56" s="33">
        <f>K48+K49+K50</f>
        <v>0</v>
      </c>
    </row>
    <row r="57" spans="1:11">
      <c r="A57" s="146"/>
      <c r="B57" s="78"/>
      <c r="C57" s="57"/>
      <c r="D57" s="14" t="s">
        <v>16</v>
      </c>
      <c r="E57" s="15">
        <v>0</v>
      </c>
      <c r="F57" s="14">
        <v>254783.64</v>
      </c>
      <c r="G57" s="82">
        <v>0</v>
      </c>
      <c r="H57" s="65"/>
      <c r="I57" s="46">
        <f>SUM(E57:G57)</f>
        <v>254783.64</v>
      </c>
      <c r="J57" s="34"/>
      <c r="K57" s="34"/>
    </row>
    <row r="58" spans="1:11">
      <c r="A58" s="146"/>
      <c r="B58" s="78"/>
      <c r="C58" s="57"/>
      <c r="D58" s="18" t="s">
        <v>17</v>
      </c>
      <c r="E58" s="19">
        <v>0</v>
      </c>
      <c r="F58" s="18">
        <v>254783.64</v>
      </c>
      <c r="G58" s="83">
        <v>0</v>
      </c>
      <c r="H58" s="45"/>
      <c r="I58" s="46">
        <f>SUM(E58:G58)</f>
        <v>254783.64</v>
      </c>
      <c r="J58" s="59"/>
      <c r="K58" s="59"/>
    </row>
    <row r="59" spans="1:11" ht="15.75" thickBot="1">
      <c r="A59" s="146"/>
      <c r="B59" s="78"/>
      <c r="C59" s="57"/>
      <c r="D59" s="18" t="s">
        <v>18</v>
      </c>
      <c r="E59" s="19">
        <v>0</v>
      </c>
      <c r="F59" s="18">
        <v>7373.16</v>
      </c>
      <c r="G59" s="83">
        <v>0</v>
      </c>
      <c r="H59" s="70"/>
      <c r="I59" s="55">
        <f>SUM(E59:G59)</f>
        <v>7373.16</v>
      </c>
      <c r="J59" s="125"/>
      <c r="K59" s="125"/>
    </row>
    <row r="60" spans="1:11" ht="15.75" thickBot="1">
      <c r="A60" s="146"/>
      <c r="B60" s="78"/>
      <c r="C60" s="57"/>
      <c r="D60" s="36" t="s">
        <v>19</v>
      </c>
      <c r="E60" s="37">
        <f>SUM(E57:E58)</f>
        <v>0</v>
      </c>
      <c r="F60" s="36">
        <f>F57+F58+F59</f>
        <v>516940.44</v>
      </c>
      <c r="G60" s="84">
        <f>G57+G58+G59</f>
        <v>0</v>
      </c>
      <c r="H60" s="71"/>
      <c r="I60" s="72">
        <f>I57+I58+I59</f>
        <v>516940.44</v>
      </c>
      <c r="J60" s="123"/>
      <c r="K60" s="123"/>
    </row>
    <row r="61" spans="1:11" ht="15.75" thickBot="1">
      <c r="A61" s="148"/>
      <c r="B61" s="78"/>
      <c r="C61" s="57"/>
      <c r="D61" s="39" t="s">
        <v>20</v>
      </c>
      <c r="E61" s="40">
        <f>E56+E60</f>
        <v>0</v>
      </c>
      <c r="F61" s="40">
        <f>F56+F60</f>
        <v>1281291.3600000001</v>
      </c>
      <c r="G61" s="41">
        <f>G56+G60</f>
        <v>0</v>
      </c>
      <c r="H61" s="40"/>
      <c r="I61" s="42">
        <f>I56+I60</f>
        <v>1281291.3600000001</v>
      </c>
      <c r="J61" s="40"/>
      <c r="K61" s="40"/>
    </row>
    <row r="62" spans="1:11" ht="15.75" thickBot="1">
      <c r="A62" s="85"/>
      <c r="B62" s="149"/>
      <c r="C62" s="150"/>
      <c r="D62" s="86" t="s">
        <v>12</v>
      </c>
      <c r="E62" s="87">
        <f>E8+E17+E26+E35+E44+E53</f>
        <v>11143648.549999999</v>
      </c>
      <c r="F62" s="87">
        <f>F8+F17+F26+F35+F44+F53</f>
        <v>2137243.2400000002</v>
      </c>
      <c r="G62" s="88">
        <f>G8+G17+G26+G35+G44+G53</f>
        <v>1362589</v>
      </c>
      <c r="H62" s="87"/>
      <c r="I62" s="89">
        <f>I8+I17+I26+I35+I44+I53</f>
        <v>14643480.790000001</v>
      </c>
      <c r="J62" s="87">
        <f>J8+J17+J26+J35+J44+J53</f>
        <v>717332</v>
      </c>
      <c r="K62" s="87">
        <f>K8+K17+K26+K35+K44+K53</f>
        <v>0</v>
      </c>
    </row>
    <row r="63" spans="1:11" ht="15.75" thickBot="1">
      <c r="A63" s="90"/>
      <c r="B63" s="151"/>
      <c r="C63" s="152"/>
      <c r="D63" s="91" t="s">
        <v>13</v>
      </c>
      <c r="E63" s="87">
        <f t="shared" ref="E63:K64" si="7">E9+E18+E27+E36+E45+E54</f>
        <v>11143648.549999999</v>
      </c>
      <c r="F63" s="87">
        <f t="shared" si="7"/>
        <v>2137243.2400000002</v>
      </c>
      <c r="G63" s="87">
        <f t="shared" si="7"/>
        <v>1362589</v>
      </c>
      <c r="H63" s="87">
        <f t="shared" si="7"/>
        <v>0</v>
      </c>
      <c r="I63" s="87">
        <f t="shared" si="7"/>
        <v>14643480.790000001</v>
      </c>
      <c r="J63" s="87">
        <f t="shared" si="7"/>
        <v>905400.76</v>
      </c>
      <c r="K63" s="87">
        <f t="shared" si="7"/>
        <v>0</v>
      </c>
    </row>
    <row r="64" spans="1:11" ht="15.75" thickBot="1">
      <c r="A64" s="90"/>
      <c r="B64" s="151"/>
      <c r="C64" s="152"/>
      <c r="D64" s="86" t="s">
        <v>14</v>
      </c>
      <c r="E64" s="87">
        <f t="shared" si="7"/>
        <v>11143648.549999999</v>
      </c>
      <c r="F64" s="87">
        <f t="shared" si="7"/>
        <v>2137243.2400000002</v>
      </c>
      <c r="G64" s="87">
        <f t="shared" si="7"/>
        <v>1362589</v>
      </c>
      <c r="H64" s="87">
        <f t="shared" si="7"/>
        <v>0</v>
      </c>
      <c r="I64" s="87">
        <f t="shared" si="7"/>
        <v>14643480.790000001</v>
      </c>
      <c r="J64" s="87">
        <f t="shared" si="7"/>
        <v>1150789.24</v>
      </c>
      <c r="K64" s="87">
        <f t="shared" si="7"/>
        <v>0</v>
      </c>
    </row>
    <row r="65" spans="1:11" ht="15.75" thickBot="1">
      <c r="A65" s="90"/>
      <c r="B65" s="151"/>
      <c r="C65" s="152"/>
      <c r="D65" s="28" t="s">
        <v>32</v>
      </c>
      <c r="E65" s="92">
        <f>E11+E20+E29+E47+E56+E38</f>
        <v>33430945.650000002</v>
      </c>
      <c r="F65" s="92">
        <f>F11+F20+F29+F47+F56+F38</f>
        <v>6411729.7199999997</v>
      </c>
      <c r="G65" s="93">
        <f>G11+G20+G29+G47+G56+G38</f>
        <v>4087767</v>
      </c>
      <c r="H65" s="94">
        <f>H11+H20+H29+H47+H56+H38</f>
        <v>0</v>
      </c>
      <c r="I65" s="95">
        <f>I11+I20+I29+I47+I56+I38</f>
        <v>43930442.370000012</v>
      </c>
      <c r="J65" s="92">
        <f>J11+J20+J29+J47+J56+J38</f>
        <v>2773522</v>
      </c>
      <c r="K65" s="92">
        <f>K11+K20+K29+K47+K56+K38</f>
        <v>0</v>
      </c>
    </row>
    <row r="66" spans="1:11" ht="15.75" thickBot="1">
      <c r="A66" s="90"/>
      <c r="B66" s="151"/>
      <c r="C66" s="152"/>
      <c r="D66" s="86" t="s">
        <v>16</v>
      </c>
      <c r="E66" s="87">
        <f>E12+E21+E30+E48+E57+E39</f>
        <v>11143648.549999999</v>
      </c>
      <c r="F66" s="87">
        <f>F12+F21+F30+F48+F57+F39</f>
        <v>2137243.2400000002</v>
      </c>
      <c r="G66" s="87">
        <f>G12+G21+G30+G48+G57+G39</f>
        <v>1362589</v>
      </c>
      <c r="H66" s="87">
        <f>H12+H21+H30+H48+H57+H39</f>
        <v>0</v>
      </c>
      <c r="I66" s="87">
        <f>I12+I21+I30+I48+I57+I39</f>
        <v>14643480.790000001</v>
      </c>
      <c r="J66" s="87">
        <f>J12+J21+J30+J48+J57+J39</f>
        <v>282000</v>
      </c>
      <c r="K66" s="87">
        <f>K12+K21+K30+K48+K57+K39</f>
        <v>0</v>
      </c>
    </row>
    <row r="67" spans="1:11" ht="15.75" thickBot="1">
      <c r="A67" s="90"/>
      <c r="B67" s="151"/>
      <c r="C67" s="152"/>
      <c r="D67" s="91" t="s">
        <v>30</v>
      </c>
      <c r="E67" s="87">
        <f>E13+E22+E31+E49+E58+E40</f>
        <v>559869.68000000005</v>
      </c>
      <c r="F67" s="87">
        <f>F13+F22+F31+F49+F58+F40</f>
        <v>908801.31</v>
      </c>
      <c r="G67" s="88">
        <f>G13+G22+G31+G49+G58+G40</f>
        <v>113328.22</v>
      </c>
      <c r="H67" s="87"/>
      <c r="I67" s="89">
        <f>I13+I22+I31+I49+I58+I40</f>
        <v>1581999.21</v>
      </c>
      <c r="J67" s="87">
        <f>J13+J22+J31+J49+J58+J40</f>
        <v>0</v>
      </c>
      <c r="K67" s="87">
        <f>K13+K22+K31+K49+K58+K40</f>
        <v>0</v>
      </c>
    </row>
    <row r="68" spans="1:11" ht="15.75" thickBot="1">
      <c r="A68" s="90"/>
      <c r="B68" s="151"/>
      <c r="C68" s="152"/>
      <c r="D68" s="86" t="s">
        <v>18</v>
      </c>
      <c r="E68" s="87">
        <f>E14+E23+E32+E50+E59+E41</f>
        <v>523757.86000000004</v>
      </c>
      <c r="F68" s="87">
        <f>F14+F23+F32+F50+F59+F41</f>
        <v>125164.92</v>
      </c>
      <c r="G68" s="88">
        <f>G14+G23+G32+G50+G59+G41</f>
        <v>4247.22</v>
      </c>
      <c r="H68" s="87"/>
      <c r="I68" s="89">
        <f>I14+I23+I32+I50+I59+I41</f>
        <v>653170.00000000012</v>
      </c>
      <c r="J68" s="87">
        <f>J14+J23+J32+J50+J59+J41</f>
        <v>0</v>
      </c>
      <c r="K68" s="87">
        <f>K14+K23+K32+K50+K59+K41</f>
        <v>0</v>
      </c>
    </row>
    <row r="69" spans="1:11" ht="15.75" thickBot="1">
      <c r="A69" s="96"/>
      <c r="B69" s="153"/>
      <c r="C69" s="153"/>
      <c r="D69" s="28" t="s">
        <v>33</v>
      </c>
      <c r="E69" s="94">
        <f>E15+E24+E33+E51+E60+E42</f>
        <v>12227276.089999998</v>
      </c>
      <c r="F69" s="94">
        <f>F15+F24+F33+F51+F60+F42</f>
        <v>3171209.4699999997</v>
      </c>
      <c r="G69" s="97">
        <f>G15+G24+G33+G51+G60+G42</f>
        <v>1480164.44</v>
      </c>
      <c r="H69" s="94"/>
      <c r="I69" s="98">
        <f>I15+I24+I33+I51+I60+I42</f>
        <v>16878650</v>
      </c>
      <c r="J69" s="94">
        <f>J15+J24+J33+J51+J60+J42</f>
        <v>282000</v>
      </c>
      <c r="K69" s="94">
        <f>K15+K24+K33+K51+K60+K42</f>
        <v>0</v>
      </c>
    </row>
    <row r="70" spans="1:11" ht="15.75" thickBot="1">
      <c r="A70" s="99" t="s">
        <v>34</v>
      </c>
      <c r="B70" s="154"/>
      <c r="C70" s="100"/>
      <c r="D70" s="155"/>
      <c r="E70" s="101">
        <f>E16+E25+E34+E43+E52+E61</f>
        <v>45658221.739999995</v>
      </c>
      <c r="F70" s="102">
        <f>F16+F25+F34+F43+F52+F61</f>
        <v>9582939.1899999995</v>
      </c>
      <c r="G70" s="101">
        <f>G16+G25+G34+G43+G52+G61</f>
        <v>5567931.4399999995</v>
      </c>
      <c r="H70" s="102">
        <f>H65+H69</f>
        <v>0</v>
      </c>
      <c r="I70" s="103">
        <f>I16+I25+I34+I43+I52+I61</f>
        <v>60809092.370000005</v>
      </c>
      <c r="J70" s="102">
        <f>J16+J25+J34+J43+J52+J61</f>
        <v>3055522</v>
      </c>
      <c r="K70" s="102">
        <f>K16+K25+K34+K43+K52+K61</f>
        <v>0</v>
      </c>
    </row>
  </sheetData>
  <mergeCells count="32">
    <mergeCell ref="B62:C69"/>
    <mergeCell ref="K40:K41"/>
    <mergeCell ref="A44:A52"/>
    <mergeCell ref="B44:B52"/>
    <mergeCell ref="C44:C52"/>
    <mergeCell ref="A53:A61"/>
    <mergeCell ref="B53:B61"/>
    <mergeCell ref="C53:C61"/>
    <mergeCell ref="J6:J7"/>
    <mergeCell ref="K6:K7"/>
    <mergeCell ref="A8:A16"/>
    <mergeCell ref="B8:B16"/>
    <mergeCell ref="C8:C16"/>
    <mergeCell ref="A17:A25"/>
    <mergeCell ref="B17:B25"/>
    <mergeCell ref="C17:C25"/>
    <mergeCell ref="B3:K3"/>
    <mergeCell ref="B6:B7"/>
    <mergeCell ref="C6:C7"/>
    <mergeCell ref="D6:D7"/>
    <mergeCell ref="E6:E7"/>
    <mergeCell ref="F6:F7"/>
    <mergeCell ref="G6:G7"/>
    <mergeCell ref="H6:H7"/>
    <mergeCell ref="I6:I7"/>
    <mergeCell ref="A35:A43"/>
    <mergeCell ref="B35:B43"/>
    <mergeCell ref="C35:C43"/>
    <mergeCell ref="A26:A34"/>
    <mergeCell ref="B26:B34"/>
    <mergeCell ref="C26:C34"/>
    <mergeCell ref="D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CONTRACTAT SEMESTRUL II 2023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profir</dc:creator>
  <cp:lastModifiedBy>profir</cp:lastModifiedBy>
  <dcterms:created xsi:type="dcterms:W3CDTF">2023-08-28T07:24:13Z</dcterms:created>
  <dcterms:modified xsi:type="dcterms:W3CDTF">2023-08-28T07:43:49Z</dcterms:modified>
</cp:coreProperties>
</file>