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285" windowWidth="19320" windowHeight="11040" activeTab="1"/>
  </bookViews>
  <sheets>
    <sheet name="VENITURI" sheetId="1" r:id="rId1"/>
    <sheet name="CHELTUIELI" sheetId="2" r:id="rId2"/>
  </sheets>
  <externalReferences>
    <externalReference r:id="rId5"/>
  </externalReferences>
  <definedNames>
    <definedName name="_xlfn.BAHTTEXT" hidden="1">#NAME?</definedName>
  </definedNames>
  <calcPr fullCalcOnLoad="1"/>
</workbook>
</file>

<file path=xl/sharedStrings.xml><?xml version="1.0" encoding="utf-8"?>
<sst xmlns="http://schemas.openxmlformats.org/spreadsheetml/2006/main" count="439" uniqueCount="387">
  <si>
    <t xml:space="preserve">mii lei </t>
  </si>
  <si>
    <t>Cod</t>
  </si>
  <si>
    <t>Denumire indicator</t>
  </si>
  <si>
    <t>Prevederi bugetare aprobate la finele perioadei de raportare</t>
  </si>
  <si>
    <t>Prevederi bugetare trimestriale cumulate</t>
  </si>
  <si>
    <t>Incasari realizate cumulat</t>
  </si>
  <si>
    <t>Incasari realizate luna curenta</t>
  </si>
  <si>
    <t>2'</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</si>
  <si>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</si>
  <si>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</si>
  <si>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</si>
  <si>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</si>
  <si>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</si>
  <si>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</si>
  <si>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</si>
  <si>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</si>
  <si>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</si>
  <si>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</si>
  <si>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</si>
  <si>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</si>
  <si>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</si>
  <si>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</si>
  <si>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</si>
  <si>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</si>
  <si>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</si>
  <si>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</si>
  <si>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</si>
  <si>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</si>
  <si>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</si>
  <si>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</si>
  <si>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</si>
  <si>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</si>
  <si>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</si>
  <si>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</si>
  <si>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</si>
  <si>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</si>
  <si>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</si>
  <si>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</si>
  <si>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</si>
  <si>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</si>
  <si>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</si>
  <si>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</si>
  <si>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</si>
  <si>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</si>
  <si>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</si>
  <si>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</si>
  <si>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</si>
  <si>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</si>
  <si>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</si>
  <si>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</si>
  <si>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</si>
  <si>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</si>
  <si>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</si>
  <si>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</si>
  <si>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</si>
  <si>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</si>
  <si>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</si>
  <si>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</si>
  <si>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</si>
  <si>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</si>
  <si>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</si>
  <si>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</si>
  <si>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</si>
  <si>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</si>
  <si>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</si>
  <si>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</si>
  <si>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</si>
  <si>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</si>
  <si>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</si>
  <si>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</si>
  <si>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Regularizari</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</si>
  <si>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</si>
  <si>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</si>
  <si>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</si>
  <si>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</si>
  <si>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</si>
  <si>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</si>
  <si>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</si>
  <si>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</si>
  <si>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</si>
  <si>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</si>
  <si>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</si>
  <si>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</si>
  <si>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</si>
  <si>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</si>
  <si>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</si>
  <si>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</si>
  <si>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</si>
  <si>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</si>
  <si>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Venituri din compensarea creantelor din despagubiri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</si>
  <si>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</si>
  <si>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</si>
  <si>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</si>
  <si>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</si>
  <si>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</si>
  <si>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</si>
  <si>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</si>
  <si>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</si>
  <si>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</si>
  <si>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</si>
  <si>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</si>
  <si>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</si>
  <si>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</si>
  <si>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</si>
  <si>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</si>
  <si>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</si>
  <si>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</si>
  <si>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</si>
  <si>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</si>
  <si>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</si>
  <si>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</si>
  <si>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</si>
  <si>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</si>
  <si>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</si>
  <si>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</si>
  <si>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</si>
  <si>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</si>
  <si>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</si>
  <si>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</si>
  <si>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</si>
  <si>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</si>
  <si>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</si>
  <si>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</si>
  <si>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</si>
  <si>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</si>
  <si>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</si>
  <si>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</si>
  <si>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</si>
  <si>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</si>
  <si>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</si>
  <si>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</si>
  <si>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</si>
  <si>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</si>
  <si>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</si>
  <si>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</si>
  <si>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t>
  </si>
  <si>
    <t>43.05.18</t>
  </si>
  <si>
    <t>Contributii de asigurari de sanatate pentru cetatenii romani victime ale traficului de persoane pentru o perioada de cel mult 12 luni</t>
  </si>
  <si>
    <t>Raspundem de realitatea si exactitatea datelor</t>
  </si>
  <si>
    <t>Presedinte - Director General</t>
  </si>
  <si>
    <t>1'</t>
  </si>
  <si>
    <t>mii lei</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</si>
  <si>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</si>
  <si>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</si>
  <si>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</si>
  <si>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</si>
  <si>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</si>
  <si>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</si>
  <si>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</si>
  <si>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</si>
  <si>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</si>
  <si>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</si>
  <si>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</si>
  <si>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</si>
  <si>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</si>
  <si>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</si>
  <si>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</si>
  <si>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</si>
  <si>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</si>
  <si>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50.05.57</t>
  </si>
  <si>
    <t>TITLUL IX ASISTENTA SOCIALA</t>
  </si>
  <si>
    <t>50.05.70</t>
  </si>
  <si>
    <t>CHELTUIELI DE CAPITAL</t>
  </si>
  <si>
    <t>50.05.71</t>
  </si>
  <si>
    <t>TITLUL XII ACTIVE NEFINANCIARE</t>
  </si>
  <si>
    <t>66.00.05</t>
  </si>
  <si>
    <t>Partea a III-a CHELTUIELI SOCIAL - CULTURALE</t>
  </si>
  <si>
    <t>66.00.05.01</t>
  </si>
  <si>
    <t>66.00.05.01.57</t>
  </si>
  <si>
    <t>66.00.05.70</t>
  </si>
  <si>
    <t>66 .05</t>
  </si>
  <si>
    <t>SANATATE</t>
  </si>
  <si>
    <t>66.05.01</t>
  </si>
  <si>
    <t>66.05.10</t>
  </si>
  <si>
    <t>66.05.10.01</t>
  </si>
  <si>
    <t>Cheltuieli de salarii in bani</t>
  </si>
  <si>
    <t>66.05.10.01.01</t>
  </si>
  <si>
    <t>66.05.10.01.12</t>
  </si>
  <si>
    <t>Indemnizatii platite unor persoane din afara unitatii</t>
  </si>
  <si>
    <t>66.05.10.01.13</t>
  </si>
  <si>
    <t>Indemnizatii de delegare</t>
  </si>
  <si>
    <t>Indemnizatii de detasare</t>
  </si>
  <si>
    <t>66.05.10.01.30</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</si>
  <si>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</si>
  <si>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</si>
  <si>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</si>
  <si>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</si>
  <si>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</si>
  <si>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</si>
  <si>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</si>
  <si>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</si>
  <si>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</si>
  <si>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</si>
  <si>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</si>
  <si>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</si>
  <si>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</si>
  <si>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</si>
  <si>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</si>
  <si>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</si>
  <si>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</si>
  <si>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</si>
  <si>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</si>
  <si>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</si>
  <si>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</si>
  <si>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</si>
  <si>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</si>
  <si>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</si>
  <si>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</si>
  <si>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</si>
  <si>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</si>
  <si>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</si>
  <si>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</si>
  <si>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</si>
  <si>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</si>
  <si>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</si>
  <si>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</si>
  <si>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</si>
  <si>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</si>
  <si>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</si>
  <si>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</si>
  <si>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</si>
  <si>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</si>
  <si>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</si>
  <si>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</si>
  <si>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</si>
  <si>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</si>
  <si>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</si>
  <si>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</si>
  <si>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</si>
  <si>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</si>
  <si>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</si>
  <si>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</si>
  <si>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</si>
  <si>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</si>
  <si>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</si>
  <si>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</si>
  <si>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</si>
  <si>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</si>
  <si>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</si>
  <si>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</si>
  <si>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</si>
  <si>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</si>
  <si>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</si>
  <si>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</si>
  <si>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</si>
  <si>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</si>
  <si>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</si>
  <si>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</si>
  <si>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</si>
  <si>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</si>
  <si>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</si>
  <si>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</si>
  <si>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</si>
  <si>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</si>
  <si>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</si>
  <si>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</si>
  <si>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</si>
  <si>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</si>
  <si>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</si>
  <si>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</si>
  <si>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</si>
  <si>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</si>
  <si>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</si>
  <si>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</si>
  <si>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</si>
  <si>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</si>
  <si>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</si>
  <si>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</si>
  <si>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</si>
  <si>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</si>
  <si>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personal contractual</t>
  </si>
  <si>
    <t xml:space="preserve">    ~ medicamente 40% - pentru pensionarii cu pensii de pana la 700 lei/prevazute a fi finantate din veniturile proprii ale M.S. sub forma de transferuri catre bugetul F.N.U.A.S.S.</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</si>
  <si>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</si>
  <si>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</si>
  <si>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</si>
  <si>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</si>
  <si>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</si>
  <si>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</si>
  <si>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</si>
  <si>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</si>
  <si>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</si>
  <si>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</si>
  <si>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</si>
  <si>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</si>
  <si>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</si>
  <si>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</si>
  <si>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</si>
  <si>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</si>
  <si>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</si>
  <si>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66.05.03.04</t>
  </si>
  <si>
    <t>66.05.03.05</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</si>
  <si>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</si>
  <si>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</si>
  <si>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</si>
  <si>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</si>
  <si>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</si>
  <si>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</si>
  <si>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</si>
  <si>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</si>
  <si>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</si>
  <si>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</si>
  <si>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</si>
  <si>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</si>
  <si>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</si>
  <si>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t xml:space="preserve">    ~  sume pentru evaluarea anuala a bolnavilor cu diabet zaharat (hemoglobina glicata)</t>
  </si>
  <si>
    <t>66.05.04.05</t>
  </si>
  <si>
    <t xml:space="preserve">Asistenta medicala in centrele medicale multifunctionale, din care: </t>
  </si>
  <si>
    <t>66.05.05</t>
  </si>
  <si>
    <t>66.05.06</t>
  </si>
  <si>
    <t>Servicii medicale in unitati sanitare cu paturi</t>
  </si>
  <si>
    <t>66.05.06.01</t>
  </si>
  <si>
    <t>Spitale generale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</si>
  <si>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</si>
  <si>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</si>
  <si>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</si>
  <si>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</si>
  <si>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66.05.06.04</t>
  </si>
  <si>
    <t>Unitati de recuperare-reabilitare a sanatatii, din care:</t>
  </si>
  <si>
    <t>66.05.07</t>
  </si>
  <si>
    <t>Ingrijiri medicale la domiciliu, din care:</t>
  </si>
  <si>
    <t>66.05.11</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</si>
  <si>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</si>
  <si>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</si>
  <si>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</si>
  <si>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</si>
  <si>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</si>
  <si>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</si>
  <si>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</si>
  <si>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</si>
  <si>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</si>
  <si>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</si>
  <si>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</si>
  <si>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</si>
  <si>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</si>
  <si>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97.05</t>
  </si>
  <si>
    <t>REZERVE</t>
  </si>
  <si>
    <t>97.05.02</t>
  </si>
  <si>
    <t>Fond de rezerva al Casei Nationale de Asigurari de Sanatate</t>
  </si>
  <si>
    <r>
      <t>TITLUL</t>
    </r>
    <r>
      <rPr>
        <b/>
        <i/>
        <sz val="10"/>
        <rFont val="Arial"/>
        <family val="2"/>
      </rPr>
      <t xml:space="preserve"> IX</t>
    </r>
    <r>
      <rPr>
        <b/>
        <sz val="10"/>
        <rFont val="Arial"/>
        <family val="2"/>
      </rPr>
      <t xml:space="preserve"> ASISTENTA SOCIALA</t>
    </r>
  </si>
  <si>
    <t>Salarii de baza</t>
  </si>
  <si>
    <r>
      <t xml:space="preserve">    ~ activitatea curenta</t>
    </r>
    <r>
      <rPr>
        <sz val="10"/>
        <color indexed="9"/>
        <rFont val="Arial"/>
        <family val="2"/>
      </rPr>
      <t>,</t>
    </r>
  </si>
  <si>
    <t xml:space="preserve">    Subprogramul de monitorizarea a evolutiei bolii la pacientii cu afectiuni oncologice prin PET-CT</t>
  </si>
  <si>
    <t>Subprogramul de radioterapie a bolnavilor cu afectiuni oncologice</t>
  </si>
  <si>
    <t>Venituri din contributia datorata pentru contractele cost-volum/cost-volum-rezultat</t>
  </si>
  <si>
    <t xml:space="preserve">    ~  OUG 35/2015</t>
  </si>
  <si>
    <t>36.24</t>
  </si>
  <si>
    <t>36.32.01</t>
  </si>
  <si>
    <t>Sume provenite din finantarea bugetara a anilor precedenti</t>
  </si>
  <si>
    <t>Servicii medicale de hemodializa si dializa peritoneala</t>
  </si>
  <si>
    <t>Dispozitive si echipamente medicale</t>
  </si>
  <si>
    <t>Servicii de urgenta prespitalicesti si transport sanitar</t>
  </si>
  <si>
    <t xml:space="preserve">       Subprogramul de reconstructie mamara dupa afectiuni oncologice prin endoprotezare</t>
  </si>
  <si>
    <t xml:space="preserve">     Programul national de diagnostic si tratament cu ajutorul aparaturii de inalta performanta, din care:</t>
  </si>
  <si>
    <t>66.05.10.01.14</t>
  </si>
  <si>
    <t>TITLUL VI TRANSFERURI INTRE UNITATI ALE ADMINISTRATIEI PUBLICE</t>
  </si>
  <si>
    <t>Prestatii medicale acordate in baza documentelor internationale</t>
  </si>
  <si>
    <t>TRANSFERURI CURENTE</t>
  </si>
  <si>
    <t>66.05.51</t>
  </si>
  <si>
    <t>66.05.51.01</t>
  </si>
  <si>
    <t>66.05.51.01.66</t>
  </si>
  <si>
    <t>42.05.72</t>
  </si>
  <si>
    <t xml:space="preserve"> Contributii de asigurari de sanatate pentru concedii acomodare adoptii</t>
  </si>
  <si>
    <t>Transferuri din bugetul fondului national unic de asigurări sociale de sănătate către unitățile sanitare pentru acoperirea creșterilor salariale, din care:</t>
  </si>
  <si>
    <t xml:space="preserve">TITLUL XI ALTE CHELTUIELI </t>
  </si>
  <si>
    <t>Despagubiri civile</t>
  </si>
  <si>
    <t xml:space="preserve">   ~ personal contractual</t>
  </si>
  <si>
    <t xml:space="preserve">     ~ Subprogramul de diagnostic si de monitorizare a bolii minime reziduale a bolnavilor cu leucemii acute prin imunofenotipare, examen citogenetic si/sau FISH si examen de biologie moleculara la copii si adulti</t>
  </si>
  <si>
    <t xml:space="preserve">
-  influente cresteri salariale conform Legii 250/2016 privind aprobarea Ordonanţei de urgenţă a Guvernului nr. 20/2016 pentru modificarea şi completarea Ordonanţei de urgenţă a Guvernului nr. 57/2015 privind salarizarea personalului plătit din fonduri publice în anul 2016
</t>
  </si>
  <si>
    <t xml:space="preserve">
 - influente aferente gărzilor efectuate de personalul sanitar conform OUG 43/2016
</t>
  </si>
  <si>
    <t xml:space="preserve"> Plati efectuate in anii precedenti si recuperate in anul curent</t>
  </si>
  <si>
    <t xml:space="preserve"> Plati efectuate in anii precedenti si recuperate in anul curent-SANATATE</t>
  </si>
  <si>
    <t xml:space="preserve"> Plati efectuate in anii precedenti si recuperate in anul curent - Asistenta sociala</t>
  </si>
  <si>
    <t>PLATI EFECTUATE IN ANII PRECEDENTI SI RECUPERATE IN ANUL CURENT</t>
  </si>
  <si>
    <t>Alte drepturi salariale in bani</t>
  </si>
  <si>
    <t xml:space="preserve">  - sume pentru servicii de mententanta si suport tehnic pentru sistemul ERP</t>
  </si>
  <si>
    <t xml:space="preserve">    ~  cost volum-rezultat/cost volum</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</si>
  <si>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</si>
  <si>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</si>
  <si>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</si>
  <si>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</si>
  <si>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 xml:space="preserve">   ~ Subprogramul de diagnostic genetic al tumorilor solide maligne ( sarcom Ewing si neuroblastom ) la copii si adulti</t>
  </si>
  <si>
    <t xml:space="preserve">     Programul national de diagnostic si tratament cu ajutorul aparaturii de inalta performanta</t>
  </si>
  <si>
    <t>CONT DE EXECUTIE CHELTUIELI MARTIE  2017</t>
  </si>
  <si>
    <t>CONT DE EXECUTIE VENITURI MARTIE  2017</t>
  </si>
  <si>
    <t>Director Economic</t>
  </si>
  <si>
    <t>Ec. Vlasici Maria</t>
  </si>
  <si>
    <t>Ec. Butnaru Dorina</t>
  </si>
</sst>
</file>

<file path=xl/styles.xml><?xml version="1.0" encoding="utf-8"?>
<styleSheet xmlns="http://schemas.openxmlformats.org/spreadsheetml/2006/main">
  <numFmts count="69">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 numFmtId="175" formatCode="#,##0.00_ ;[Red]\-#,##0.00\ "/>
    <numFmt numFmtId="176" formatCode="#,##0.0\ &quot;lei&quot;"/>
    <numFmt numFmtId="177" formatCode="#,##0.000000000"/>
    <numFmt numFmtId="178" formatCode="#,##0.000000000000"/>
    <numFmt numFmtId="179" formatCode="[$-418]d\ mmmm\ yyyy"/>
    <numFmt numFmtId="180" formatCode="[$-418]mmmm\-yy;@"/>
    <numFmt numFmtId="181" formatCode="#,##0.0000"/>
    <numFmt numFmtId="182" formatCode="#,##0.00000"/>
    <numFmt numFmtId="183" formatCode="#,##0.000000"/>
    <numFmt numFmtId="184" formatCode="#,##0.0000000"/>
    <numFmt numFmtId="185" formatCode="#,##0_ ;[Red]\-#,##0\ "/>
    <numFmt numFmtId="186" formatCode="0_ ;[Red]\-0\ "/>
    <numFmt numFmtId="187" formatCode="#,##0.00_ ;\-#,##0.00\ "/>
    <numFmt numFmtId="188" formatCode="0.00000"/>
    <numFmt numFmtId="189" formatCode="0.0000"/>
    <numFmt numFmtId="190" formatCode="0.000"/>
    <numFmt numFmtId="191" formatCode="0.0"/>
    <numFmt numFmtId="192" formatCode="0.000000000"/>
    <numFmt numFmtId="193" formatCode="0.00000000"/>
    <numFmt numFmtId="194" formatCode="0.0000000"/>
    <numFmt numFmtId="195" formatCode="0.000000"/>
    <numFmt numFmtId="196" formatCode="&quot;Da&quot;;&quot;Da&quot;;&quot;Nu&quot;"/>
    <numFmt numFmtId="197" formatCode="&quot;Adevărat&quot;;&quot;Adevărat&quot;;&quot;Fals&quot;"/>
    <numFmt numFmtId="198" formatCode="&quot;Activat&quot;;&quot;Activat&quot;;&quot;Dezactivat&quot;"/>
    <numFmt numFmtId="199" formatCode="#,##0.00000000"/>
    <numFmt numFmtId="200" formatCode="#,##0.0000000000"/>
    <numFmt numFmtId="201" formatCode="#,##0.00000000000"/>
    <numFmt numFmtId="202" formatCode="_-* #,##0\ _L_E_I_-;\-* #,##0\ _L_E_I_-;_-* &quot;-&quot;\ _L_E_I_-;_-@_-"/>
    <numFmt numFmtId="203" formatCode="_-* #,##0.00\ _L_E_I_-;\-* #,##0.00\ _L_E_I_-;_-* &quot;-&quot;??\ _L_E_I_-;_-@_-"/>
    <numFmt numFmtId="204" formatCode="#,##0.0_ ;[Red]\-#,##0.0\ "/>
    <numFmt numFmtId="205" formatCode="#,##0;[Red]#,##0"/>
    <numFmt numFmtId="206" formatCode="#,##0.0000000000000000"/>
    <numFmt numFmtId="207" formatCode="0_ ;\-0\ "/>
    <numFmt numFmtId="208" formatCode="_-* #,##0\ _L_e_i_-;\-* #,##0\ _L_e_i_-;_-* &quot;-&quot;\ _L_e_i_-;_-@_-"/>
    <numFmt numFmtId="209" formatCode="_-* #,##0.00\ _L_e_i_-;\-* #,##0.00\ _L_e_i_-;_-* &quot;-&quot;??\ _L_e_i_-;_-@_-"/>
    <numFmt numFmtId="210" formatCode="#,##0.00000000000000"/>
    <numFmt numFmtId="211" formatCode="&quot;Yes&quot;;&quot;Yes&quot;;&quot;No&quot;"/>
    <numFmt numFmtId="212" formatCode="&quot;True&quot;;&quot;True&quot;;&quot;False&quot;"/>
    <numFmt numFmtId="213" formatCode="&quot;On&quot;;&quot;On&quot;;&quot;Off&quot;"/>
    <numFmt numFmtId="214" formatCode="[$€-2]\ #,##0.00_);[Red]\([$€-2]\ #,##0.00\)"/>
    <numFmt numFmtId="215" formatCode="#,##0.00;[Red]#,##0.00"/>
    <numFmt numFmtId="216" formatCode="0.00;[Red]0.00"/>
    <numFmt numFmtId="217" formatCode="#,##0.000_);[Red]\(#,##0.000\)"/>
    <numFmt numFmtId="218" formatCode="#,##0.000;[Red]#,##0.000"/>
    <numFmt numFmtId="219" formatCode="0.00_);[Red]\(0.00\)"/>
    <numFmt numFmtId="220" formatCode="#,##0.00000;[Red]#,##0.00000"/>
    <numFmt numFmtId="221" formatCode="#,##0.00000000;[Red]#,##0.00000000"/>
    <numFmt numFmtId="222" formatCode="#,##0.0000_);[Red]\(#,##0.0000\)"/>
    <numFmt numFmtId="223" formatCode="#,##0.000_ ;[Red]\-#,##0.000\ "/>
    <numFmt numFmtId="224" formatCode="#,##0.0000_ ;[Red]\-#,##0.0000\ "/>
  </numFmts>
  <fonts count="42">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sz val="11"/>
      <name val="Calibri"/>
      <family val="2"/>
    </font>
    <font>
      <sz val="10"/>
      <color indexed="8"/>
      <name val="Arial"/>
      <family val="2"/>
    </font>
    <font>
      <sz val="11"/>
      <name val="Arial"/>
      <family val="2"/>
    </font>
    <font>
      <i/>
      <sz val="11"/>
      <name val="Arial"/>
      <family val="2"/>
    </font>
    <font>
      <sz val="12"/>
      <name val="Arial"/>
      <family val="2"/>
    </font>
    <font>
      <b/>
      <i/>
      <sz val="12"/>
      <name val="Arial"/>
      <family val="2"/>
    </font>
    <font>
      <i/>
      <sz val="10"/>
      <name val="Arial"/>
      <family val="2"/>
    </font>
    <font>
      <b/>
      <sz val="11"/>
      <name val="Arial"/>
      <family val="2"/>
    </font>
    <font>
      <b/>
      <i/>
      <sz val="11"/>
      <name val="Arial"/>
      <family val="2"/>
    </font>
    <font>
      <sz val="10"/>
      <color indexed="10"/>
      <name val="Arial"/>
      <family val="2"/>
    </font>
    <font>
      <i/>
      <sz val="10"/>
      <color indexed="8"/>
      <name val="Arial"/>
      <family val="2"/>
    </font>
    <font>
      <sz val="10"/>
      <color indexed="9"/>
      <name val="Arial"/>
      <family val="2"/>
    </font>
    <font>
      <i/>
      <sz val="9"/>
      <name val="Arial"/>
      <family val="2"/>
    </font>
    <font>
      <sz val="10"/>
      <name val="Palatino Linotype"/>
      <family val="1"/>
    </font>
    <font>
      <b/>
      <i/>
      <sz val="10"/>
      <color indexed="9"/>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hair"/>
      <right style="hair"/>
      <top style="hair"/>
      <bottom style="hair"/>
    </border>
  </borders>
  <cellStyleXfs count="7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139">
    <xf numFmtId="0" fontId="0" fillId="0" borderId="0" xfId="0" applyAlignment="1">
      <alignment/>
    </xf>
    <xf numFmtId="0" fontId="0" fillId="0" borderId="0" xfId="0" applyFill="1" applyAlignment="1">
      <alignment wrapText="1"/>
    </xf>
    <xf numFmtId="4" fontId="0" fillId="0" borderId="0" xfId="0" applyNumberFormat="1" applyFill="1" applyBorder="1" applyAlignment="1">
      <alignment/>
    </xf>
    <xf numFmtId="0" fontId="0" fillId="0" borderId="0" xfId="0" applyFill="1" applyBorder="1" applyAlignment="1">
      <alignment/>
    </xf>
    <xf numFmtId="0" fontId="23" fillId="0" borderId="0" xfId="0" applyFont="1" applyFill="1" applyAlignment="1">
      <alignment vertical="center" wrapText="1"/>
    </xf>
    <xf numFmtId="4" fontId="23" fillId="0" borderId="10" xfId="0" applyNumberFormat="1" applyFont="1" applyFill="1" applyBorder="1" applyAlignment="1">
      <alignment horizontal="center" vertical="center" wrapText="1"/>
    </xf>
    <xf numFmtId="3" fontId="23" fillId="0" borderId="10" xfId="0" applyNumberFormat="1" applyFont="1" applyFill="1" applyBorder="1" applyAlignment="1">
      <alignment horizontal="center"/>
    </xf>
    <xf numFmtId="4" fontId="0" fillId="0" borderId="10" xfId="0" applyNumberFormat="1" applyFont="1" applyFill="1" applyBorder="1" applyAlignment="1">
      <alignment/>
    </xf>
    <xf numFmtId="4" fontId="23" fillId="0" borderId="0" xfId="0" applyNumberFormat="1" applyFont="1" applyFill="1" applyBorder="1" applyAlignment="1">
      <alignment/>
    </xf>
    <xf numFmtId="0" fontId="0" fillId="0" borderId="0" xfId="0" applyFill="1" applyAlignment="1">
      <alignment/>
    </xf>
    <xf numFmtId="4" fontId="23" fillId="0" borderId="10" xfId="0" applyNumberFormat="1" applyFont="1" applyFill="1" applyBorder="1" applyAlignment="1">
      <alignment/>
    </xf>
    <xf numFmtId="0" fontId="23" fillId="0" borderId="0" xfId="0" applyFont="1" applyFill="1" applyBorder="1" applyAlignment="1">
      <alignment/>
    </xf>
    <xf numFmtId="0" fontId="23" fillId="0" borderId="0" xfId="0" applyFont="1" applyFill="1" applyAlignment="1">
      <alignment/>
    </xf>
    <xf numFmtId="0" fontId="0" fillId="0" borderId="0" xfId="0" applyFont="1" applyFill="1" applyAlignment="1">
      <alignment wrapText="1"/>
    </xf>
    <xf numFmtId="0" fontId="29" fillId="0" borderId="0" xfId="0" applyFont="1" applyFill="1" applyAlignment="1">
      <alignment wrapText="1"/>
    </xf>
    <xf numFmtId="0" fontId="21" fillId="0" borderId="0" xfId="0" applyFont="1" applyFill="1" applyAlignment="1">
      <alignment horizontal="left"/>
    </xf>
    <xf numFmtId="4" fontId="22" fillId="0" borderId="0" xfId="0" applyNumberFormat="1" applyFont="1" applyFill="1" applyAlignment="1">
      <alignment horizontal="center"/>
    </xf>
    <xf numFmtId="0" fontId="22" fillId="0" borderId="0" xfId="0" applyFont="1" applyFill="1" applyAlignment="1">
      <alignment horizontal="left"/>
    </xf>
    <xf numFmtId="0" fontId="23" fillId="0" borderId="0" xfId="0" applyFont="1" applyFill="1" applyBorder="1" applyAlignment="1">
      <alignment horizontal="left"/>
    </xf>
    <xf numFmtId="0" fontId="21" fillId="0" borderId="0" xfId="0" applyFont="1" applyFill="1" applyBorder="1" applyAlignment="1">
      <alignment/>
    </xf>
    <xf numFmtId="0" fontId="0" fillId="0" borderId="0" xfId="0" applyFont="1" applyFill="1" applyBorder="1" applyAlignment="1">
      <alignment/>
    </xf>
    <xf numFmtId="4" fontId="0" fillId="0" borderId="0" xfId="0" applyNumberFormat="1" applyFont="1" applyFill="1" applyBorder="1" applyAlignment="1">
      <alignment/>
    </xf>
    <xf numFmtId="0" fontId="21" fillId="0" borderId="0" xfId="0" applyFont="1" applyFill="1" applyAlignment="1">
      <alignment horizontal="center"/>
    </xf>
    <xf numFmtId="3" fontId="23" fillId="0" borderId="10" xfId="0" applyNumberFormat="1" applyFont="1" applyFill="1" applyBorder="1" applyAlignment="1">
      <alignment horizontal="center" vertical="center" wrapText="1"/>
    </xf>
    <xf numFmtId="4" fontId="23" fillId="0" borderId="0" xfId="0" applyNumberFormat="1" applyFont="1" applyFill="1" applyBorder="1" applyAlignment="1">
      <alignment horizontal="center" vertical="center" wrapText="1"/>
    </xf>
    <xf numFmtId="0" fontId="0" fillId="0" borderId="0" xfId="0" applyFont="1" applyFill="1" applyAlignment="1">
      <alignment/>
    </xf>
    <xf numFmtId="3" fontId="23" fillId="0" borderId="0" xfId="0" applyNumberFormat="1" applyFont="1" applyFill="1" applyBorder="1" applyAlignment="1">
      <alignment horizontal="center"/>
    </xf>
    <xf numFmtId="3" fontId="0" fillId="0" borderId="0" xfId="0" applyNumberFormat="1" applyFont="1" applyFill="1" applyBorder="1" applyAlignment="1">
      <alignment/>
    </xf>
    <xf numFmtId="3" fontId="0" fillId="0" borderId="0" xfId="0" applyNumberFormat="1" applyFont="1" applyFill="1" applyAlignment="1">
      <alignment/>
    </xf>
    <xf numFmtId="4" fontId="0" fillId="0" borderId="0" xfId="0" applyNumberFormat="1" applyFont="1" applyFill="1" applyBorder="1" applyAlignment="1">
      <alignment/>
    </xf>
    <xf numFmtId="4" fontId="0" fillId="0" borderId="0" xfId="0" applyNumberFormat="1" applyFont="1" applyFill="1" applyAlignment="1">
      <alignment/>
    </xf>
    <xf numFmtId="0" fontId="29" fillId="0" borderId="0" xfId="0" applyFont="1" applyFill="1" applyAlignment="1">
      <alignment/>
    </xf>
    <xf numFmtId="4" fontId="29" fillId="0" borderId="0" xfId="0" applyNumberFormat="1" applyFont="1" applyFill="1" applyAlignment="1">
      <alignment/>
    </xf>
    <xf numFmtId="0" fontId="29" fillId="0" borderId="0" xfId="0" applyFont="1" applyFill="1" applyBorder="1" applyAlignment="1">
      <alignment/>
    </xf>
    <xf numFmtId="4" fontId="29" fillId="0" borderId="0" xfId="0" applyNumberFormat="1" applyFont="1" applyFill="1" applyBorder="1" applyAlignment="1">
      <alignment/>
    </xf>
    <xf numFmtId="4" fontId="0" fillId="0" borderId="0" xfId="0" applyNumberFormat="1" applyFill="1" applyAlignment="1">
      <alignment/>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vertical="center" wrapText="1"/>
    </xf>
    <xf numFmtId="2" fontId="23" fillId="0" borderId="10" xfId="0" applyNumberFormat="1" applyFont="1" applyFill="1" applyBorder="1" applyAlignment="1">
      <alignment horizontal="center"/>
    </xf>
    <xf numFmtId="2" fontId="23" fillId="0" borderId="10" xfId="0" applyNumberFormat="1" applyFont="1" applyFill="1" applyBorder="1" applyAlignment="1">
      <alignment horizontal="center" wrapText="1"/>
    </xf>
    <xf numFmtId="2" fontId="24" fillId="0" borderId="10" xfId="0" applyNumberFormat="1" applyFont="1" applyFill="1" applyBorder="1" applyAlignment="1">
      <alignment horizontal="left"/>
    </xf>
    <xf numFmtId="2" fontId="23" fillId="0" borderId="10" xfId="0" applyNumberFormat="1" applyFont="1" applyFill="1" applyBorder="1" applyAlignment="1">
      <alignment wrapText="1"/>
    </xf>
    <xf numFmtId="2" fontId="23" fillId="0" borderId="10" xfId="0" applyNumberFormat="1" applyFont="1" applyFill="1" applyBorder="1" applyAlignment="1">
      <alignment/>
    </xf>
    <xf numFmtId="2" fontId="0" fillId="0" borderId="10" xfId="0" applyNumberFormat="1" applyFont="1" applyFill="1" applyBorder="1" applyAlignment="1">
      <alignment/>
    </xf>
    <xf numFmtId="2" fontId="25" fillId="0" borderId="10" xfId="0" applyNumberFormat="1" applyFont="1" applyFill="1" applyBorder="1" applyAlignment="1">
      <alignment horizontal="left"/>
    </xf>
    <xf numFmtId="2" fontId="0" fillId="0" borderId="10" xfId="0" applyNumberFormat="1" applyFont="1" applyFill="1" applyBorder="1" applyAlignment="1">
      <alignment wrapText="1"/>
    </xf>
    <xf numFmtId="2" fontId="26" fillId="0" borderId="10" xfId="0" applyNumberFormat="1" applyFont="1" applyFill="1" applyBorder="1" applyAlignment="1">
      <alignment wrapText="1"/>
    </xf>
    <xf numFmtId="2" fontId="27" fillId="0" borderId="10" xfId="0" applyNumberFormat="1" applyFont="1" applyFill="1" applyBorder="1" applyAlignment="1">
      <alignment wrapText="1"/>
    </xf>
    <xf numFmtId="2" fontId="25" fillId="0" borderId="10" xfId="0" applyNumberFormat="1" applyFont="1" applyFill="1" applyBorder="1" applyAlignment="1">
      <alignment wrapText="1"/>
    </xf>
    <xf numFmtId="2" fontId="24" fillId="0" borderId="10" xfId="0" applyNumberFormat="1" applyFont="1" applyFill="1" applyBorder="1" applyAlignment="1">
      <alignment horizontal="left"/>
    </xf>
    <xf numFmtId="2" fontId="28" fillId="0" borderId="10" xfId="0" applyNumberFormat="1" applyFont="1" applyFill="1" applyBorder="1" applyAlignment="1">
      <alignment wrapText="1"/>
    </xf>
    <xf numFmtId="2" fontId="25" fillId="0" borderId="10" xfId="0" applyNumberFormat="1" applyFont="1" applyFill="1" applyBorder="1" applyAlignment="1" applyProtection="1">
      <alignment horizontal="left" vertical="center"/>
      <protection/>
    </xf>
    <xf numFmtId="2" fontId="28"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horizontal="left" wrapText="1"/>
      <protection/>
    </xf>
    <xf numFmtId="2" fontId="0" fillId="0" borderId="10" xfId="0" applyNumberFormat="1" applyFont="1" applyFill="1" applyBorder="1" applyAlignment="1" applyProtection="1">
      <alignment wrapText="1"/>
      <protection/>
    </xf>
    <xf numFmtId="2" fontId="0" fillId="0" borderId="10" xfId="64" applyNumberFormat="1" applyFont="1" applyFill="1" applyBorder="1" applyAlignment="1" applyProtection="1">
      <alignment wrapText="1"/>
      <protection/>
    </xf>
    <xf numFmtId="2" fontId="0" fillId="0" borderId="10" xfId="0" applyNumberFormat="1" applyFont="1" applyFill="1" applyBorder="1" applyAlignment="1">
      <alignment horizontal="left" vertical="center" wrapText="1"/>
    </xf>
    <xf numFmtId="1" fontId="23" fillId="0" borderId="10" xfId="0" applyNumberFormat="1" applyFont="1" applyFill="1" applyBorder="1" applyAlignment="1">
      <alignment horizontal="center"/>
    </xf>
    <xf numFmtId="3" fontId="32" fillId="0" borderId="0" xfId="0" applyNumberFormat="1" applyFont="1" applyFill="1" applyBorder="1" applyAlignment="1">
      <alignment horizontal="center"/>
    </xf>
    <xf numFmtId="3" fontId="21" fillId="0" borderId="0" xfId="0" applyNumberFormat="1" applyFont="1" applyFill="1" applyBorder="1" applyAlignment="1">
      <alignment horizontal="center"/>
    </xf>
    <xf numFmtId="4" fontId="23" fillId="0" borderId="0" xfId="0" applyNumberFormat="1" applyFont="1" applyFill="1" applyBorder="1" applyAlignment="1">
      <alignment wrapText="1"/>
    </xf>
    <xf numFmtId="3" fontId="23" fillId="0" borderId="0" xfId="0" applyNumberFormat="1" applyFont="1" applyFill="1" applyBorder="1" applyAlignment="1">
      <alignment wrapText="1"/>
    </xf>
    <xf numFmtId="172" fontId="0" fillId="0" borderId="0" xfId="0" applyNumberFormat="1" applyFont="1" applyFill="1" applyBorder="1" applyAlignment="1">
      <alignment/>
    </xf>
    <xf numFmtId="3" fontId="21" fillId="0" borderId="0" xfId="0" applyNumberFormat="1" applyFont="1" applyFill="1" applyBorder="1" applyAlignment="1">
      <alignment horizontal="center" wrapText="1"/>
    </xf>
    <xf numFmtId="175" fontId="23" fillId="0" borderId="10" xfId="65" applyNumberFormat="1" applyFont="1" applyFill="1" applyBorder="1" applyAlignment="1" applyProtection="1">
      <alignment horizontal="left" wrapText="1"/>
      <protection/>
    </xf>
    <xf numFmtId="4" fontId="23" fillId="0" borderId="10" xfId="65" applyNumberFormat="1" applyFont="1" applyFill="1" applyBorder="1" applyAlignment="1" applyProtection="1">
      <alignment horizontal="right" wrapText="1"/>
      <protection/>
    </xf>
    <xf numFmtId="175" fontId="23" fillId="0" borderId="10" xfId="65" applyNumberFormat="1" applyFont="1" applyFill="1" applyBorder="1" applyAlignment="1">
      <alignment wrapText="1"/>
      <protection/>
    </xf>
    <xf numFmtId="4" fontId="23" fillId="0" borderId="10" xfId="65" applyNumberFormat="1" applyFont="1" applyFill="1" applyBorder="1" applyAlignment="1">
      <alignment horizontal="right" wrapText="1"/>
      <protection/>
    </xf>
    <xf numFmtId="49" fontId="23" fillId="0" borderId="10" xfId="0" applyNumberFormat="1" applyFont="1" applyFill="1" applyBorder="1" applyAlignment="1">
      <alignment horizontal="left" vertical="top" wrapText="1"/>
    </xf>
    <xf numFmtId="4" fontId="0" fillId="0" borderId="10" xfId="65" applyNumberFormat="1" applyFont="1" applyFill="1" applyBorder="1" applyAlignment="1">
      <alignment wrapText="1"/>
      <protection/>
    </xf>
    <xf numFmtId="4" fontId="21" fillId="0" borderId="10" xfId="0" applyNumberFormat="1" applyFont="1" applyFill="1" applyBorder="1" applyAlignment="1">
      <alignment horizontal="right"/>
    </xf>
    <xf numFmtId="175" fontId="0" fillId="0" borderId="10" xfId="65" applyNumberFormat="1" applyFont="1" applyFill="1" applyBorder="1" applyAlignment="1">
      <alignment wrapText="1"/>
      <protection/>
    </xf>
    <xf numFmtId="175" fontId="0" fillId="0" borderId="10" xfId="65" applyNumberFormat="1" applyFont="1" applyFill="1" applyBorder="1" applyAlignment="1" applyProtection="1">
      <alignment horizontal="left" vertical="center" wrapText="1"/>
      <protection/>
    </xf>
    <xf numFmtId="4" fontId="34" fillId="0" borderId="10" xfId="65" applyNumberFormat="1" applyFont="1" applyFill="1" applyBorder="1" applyAlignment="1">
      <alignment horizontal="right" wrapText="1"/>
      <protection/>
    </xf>
    <xf numFmtId="175" fontId="21" fillId="0" borderId="10" xfId="65" applyNumberFormat="1" applyFont="1" applyFill="1" applyBorder="1" applyAlignment="1">
      <alignment wrapText="1"/>
      <protection/>
    </xf>
    <xf numFmtId="4" fontId="35" fillId="0" borderId="10" xfId="0" applyNumberFormat="1" applyFont="1" applyFill="1" applyBorder="1" applyAlignment="1">
      <alignment horizontal="right"/>
    </xf>
    <xf numFmtId="4" fontId="23" fillId="0" borderId="10" xfId="65" applyNumberFormat="1" applyFont="1" applyFill="1" applyBorder="1" applyAlignment="1">
      <alignment horizontal="right"/>
      <protection/>
    </xf>
    <xf numFmtId="4" fontId="23"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4" fontId="23" fillId="0" borderId="10" xfId="65" applyNumberFormat="1" applyFont="1" applyFill="1" applyBorder="1" applyAlignment="1">
      <alignment wrapText="1"/>
      <protection/>
    </xf>
    <xf numFmtId="4" fontId="34" fillId="0" borderId="10" xfId="65" applyNumberFormat="1" applyFont="1" applyFill="1" applyBorder="1" applyAlignment="1" applyProtection="1">
      <alignment horizontal="right" wrapText="1"/>
      <protection/>
    </xf>
    <xf numFmtId="4" fontId="23" fillId="0" borderId="10" xfId="0" applyNumberFormat="1" applyFont="1" applyFill="1" applyBorder="1" applyAlignment="1" applyProtection="1">
      <alignment/>
      <protection/>
    </xf>
    <xf numFmtId="3" fontId="0" fillId="0" borderId="10" xfId="0" applyNumberFormat="1" applyFont="1" applyFill="1" applyBorder="1" applyAlignment="1" applyProtection="1">
      <alignment vertical="top" wrapText="1"/>
      <protection/>
    </xf>
    <xf numFmtId="175" fontId="0" fillId="0" borderId="10" xfId="63" applyNumberFormat="1" applyFont="1" applyFill="1" applyBorder="1" applyAlignment="1">
      <alignment vertical="top" wrapText="1"/>
      <protection/>
    </xf>
    <xf numFmtId="175" fontId="23" fillId="0" borderId="10" xfId="66" applyNumberFormat="1" applyFont="1" applyFill="1" applyBorder="1" applyAlignment="1" applyProtection="1">
      <alignment vertical="top" wrapText="1"/>
      <protection/>
    </xf>
    <xf numFmtId="4" fontId="33" fillId="0" borderId="10" xfId="65" applyNumberFormat="1" applyFont="1" applyFill="1" applyBorder="1" applyAlignment="1">
      <alignment wrapText="1"/>
      <protection/>
    </xf>
    <xf numFmtId="175" fontId="23" fillId="0" borderId="10" xfId="65" applyNumberFormat="1" applyFont="1" applyFill="1" applyBorder="1" applyAlignment="1">
      <alignment/>
      <protection/>
    </xf>
    <xf numFmtId="175" fontId="0" fillId="0" borderId="10" xfId="65" applyNumberFormat="1" applyFont="1" applyFill="1" applyBorder="1" applyAlignment="1">
      <alignment/>
      <protection/>
    </xf>
    <xf numFmtId="4" fontId="0" fillId="0" borderId="10" xfId="65" applyNumberFormat="1" applyFont="1" applyFill="1" applyBorder="1" applyAlignment="1">
      <alignment horizontal="right" wrapText="1"/>
      <protection/>
    </xf>
    <xf numFmtId="4" fontId="33" fillId="0" borderId="10" xfId="0" applyNumberFormat="1" applyFont="1" applyFill="1" applyBorder="1" applyAlignment="1" applyProtection="1">
      <alignment wrapText="1"/>
      <protection/>
    </xf>
    <xf numFmtId="4" fontId="33" fillId="0" borderId="10" xfId="0" applyNumberFormat="1" applyFont="1" applyFill="1" applyBorder="1" applyAlignment="1" applyProtection="1">
      <alignment horizontal="left" wrapText="1"/>
      <protection/>
    </xf>
    <xf numFmtId="175" fontId="37" fillId="0" borderId="10" xfId="65" applyNumberFormat="1" applyFont="1" applyFill="1" applyBorder="1" applyAlignment="1">
      <alignment wrapText="1"/>
      <protection/>
    </xf>
    <xf numFmtId="4" fontId="33" fillId="0" borderId="10" xfId="65" applyNumberFormat="1" applyFont="1" applyFill="1" applyBorder="1" applyAlignment="1" applyProtection="1">
      <alignment wrapText="1"/>
      <protection/>
    </xf>
    <xf numFmtId="175" fontId="37" fillId="0" borderId="10" xfId="65" applyNumberFormat="1" applyFont="1" applyFill="1" applyBorder="1" applyAlignment="1">
      <alignment horizontal="left" vertical="center" wrapText="1"/>
      <protection/>
    </xf>
    <xf numFmtId="4" fontId="0" fillId="0" borderId="10" xfId="0" applyNumberFormat="1" applyFont="1" applyFill="1" applyBorder="1" applyAlignment="1">
      <alignment horizontal="left" vertical="center" wrapText="1"/>
    </xf>
    <xf numFmtId="4" fontId="39" fillId="0" borderId="10" xfId="64" applyNumberFormat="1" applyFont="1" applyFill="1" applyBorder="1" applyAlignment="1">
      <alignment wrapText="1"/>
      <protection/>
    </xf>
    <xf numFmtId="4" fontId="39" fillId="0" borderId="10" xfId="0" applyNumberFormat="1" applyFont="1" applyFill="1" applyBorder="1" applyAlignment="1" applyProtection="1">
      <alignment wrapText="1"/>
      <protection/>
    </xf>
    <xf numFmtId="4" fontId="39" fillId="0" borderId="10" xfId="0" applyNumberFormat="1" applyFont="1" applyFill="1" applyBorder="1" applyAlignment="1" applyProtection="1">
      <alignment horizontal="left" wrapText="1"/>
      <protection/>
    </xf>
    <xf numFmtId="175" fontId="37" fillId="0" borderId="10" xfId="64" applyNumberFormat="1" applyFont="1" applyFill="1" applyBorder="1" applyAlignment="1">
      <alignment wrapText="1"/>
      <protection/>
    </xf>
    <xf numFmtId="4" fontId="39" fillId="0" borderId="10" xfId="64" applyNumberFormat="1" applyFont="1" applyFill="1" applyBorder="1" applyAlignment="1" applyProtection="1">
      <alignment wrapText="1"/>
      <protection/>
    </xf>
    <xf numFmtId="175" fontId="37" fillId="0" borderId="10" xfId="64" applyNumberFormat="1" applyFont="1" applyFill="1" applyBorder="1" applyAlignment="1">
      <alignment horizontal="left" vertical="center" wrapText="1"/>
      <protection/>
    </xf>
    <xf numFmtId="2" fontId="29" fillId="0" borderId="0" xfId="0" applyNumberFormat="1" applyFont="1" applyFill="1" applyBorder="1" applyAlignment="1">
      <alignment wrapText="1"/>
    </xf>
    <xf numFmtId="2" fontId="23" fillId="0" borderId="0" xfId="0" applyNumberFormat="1" applyFont="1" applyFill="1" applyBorder="1" applyAlignment="1">
      <alignment/>
    </xf>
    <xf numFmtId="2" fontId="0" fillId="0" borderId="0" xfId="0" applyNumberFormat="1" applyFont="1" applyFill="1" applyBorder="1" applyAlignment="1">
      <alignment/>
    </xf>
    <xf numFmtId="2" fontId="29" fillId="0" borderId="0" xfId="60" applyNumberFormat="1" applyFont="1" applyFill="1" applyBorder="1" applyAlignment="1" applyProtection="1">
      <alignment vertical="center" wrapText="1"/>
      <protection/>
    </xf>
    <xf numFmtId="2" fontId="40" fillId="0" borderId="10" xfId="64" applyNumberFormat="1" applyFont="1" applyFill="1" applyBorder="1" applyAlignment="1">
      <alignment wrapText="1"/>
      <protection/>
    </xf>
    <xf numFmtId="49" fontId="24" fillId="0" borderId="10" xfId="0" applyNumberFormat="1" applyFont="1" applyFill="1" applyBorder="1" applyAlignment="1">
      <alignment horizontal="left"/>
    </xf>
    <xf numFmtId="4" fontId="23" fillId="0" borderId="10" xfId="0" applyNumberFormat="1" applyFont="1" applyFill="1" applyBorder="1" applyAlignment="1">
      <alignment wrapText="1"/>
    </xf>
    <xf numFmtId="49" fontId="0" fillId="0" borderId="0" xfId="0" applyNumberFormat="1" applyFont="1" applyFill="1" applyBorder="1" applyAlignment="1">
      <alignment horizontal="left" vertical="top" wrapText="1"/>
    </xf>
    <xf numFmtId="49" fontId="23" fillId="0" borderId="10" xfId="0" applyNumberFormat="1" applyFont="1" applyFill="1" applyBorder="1" applyAlignment="1">
      <alignment horizontal="left" vertical="center" wrapText="1"/>
    </xf>
    <xf numFmtId="49" fontId="33" fillId="0" borderId="10" xfId="0" applyNumberFormat="1" applyFont="1" applyFill="1" applyBorder="1" applyAlignment="1">
      <alignment horizontal="left" vertical="top" wrapText="1"/>
    </xf>
    <xf numFmtId="49" fontId="36" fillId="0" borderId="10" xfId="0" applyNumberFormat="1" applyFont="1" applyFill="1" applyBorder="1" applyAlignment="1">
      <alignment horizontal="left" vertical="top" wrapText="1"/>
    </xf>
    <xf numFmtId="0" fontId="0" fillId="0" borderId="0" xfId="0" applyFont="1" applyFill="1" applyBorder="1" applyAlignment="1">
      <alignment horizontal="center" vertical="center" wrapText="1"/>
    </xf>
    <xf numFmtId="0" fontId="33" fillId="0" borderId="0" xfId="0" applyFont="1" applyFill="1" applyBorder="1" applyAlignment="1">
      <alignment/>
    </xf>
    <xf numFmtId="175" fontId="0" fillId="24" borderId="10" xfId="65" applyNumberFormat="1" applyFont="1" applyFill="1" applyBorder="1" applyAlignment="1">
      <alignment wrapText="1"/>
      <protection/>
    </xf>
    <xf numFmtId="3" fontId="41" fillId="0" borderId="10" xfId="0" applyNumberFormat="1" applyFont="1" applyFill="1" applyBorder="1" applyAlignment="1">
      <alignment horizontal="center"/>
    </xf>
    <xf numFmtId="175" fontId="0" fillId="0" borderId="10" xfId="65" applyNumberFormat="1" applyFont="1" applyFill="1" applyBorder="1" applyAlignment="1">
      <alignment wrapText="1"/>
      <protection/>
    </xf>
    <xf numFmtId="2" fontId="40" fillId="24" borderId="10" xfId="64" applyNumberFormat="1" applyFont="1" applyFill="1" applyBorder="1" applyAlignment="1">
      <alignment wrapText="1"/>
      <protection/>
    </xf>
    <xf numFmtId="175" fontId="23" fillId="24" borderId="10" xfId="65" applyNumberFormat="1" applyFont="1" applyFill="1" applyBorder="1" applyAlignment="1">
      <alignment wrapText="1"/>
      <protection/>
    </xf>
    <xf numFmtId="49" fontId="0" fillId="0" borderId="10" xfId="0" applyNumberFormat="1" applyFont="1" applyFill="1" applyBorder="1" applyAlignment="1">
      <alignment horizontal="left" vertical="top" wrapText="1"/>
    </xf>
    <xf numFmtId="4" fontId="33" fillId="0" borderId="10" xfId="0" applyNumberFormat="1" applyFont="1" applyFill="1" applyBorder="1" applyAlignment="1">
      <alignment horizontal="right"/>
    </xf>
    <xf numFmtId="4" fontId="0" fillId="0" borderId="10" xfId="0" applyNumberFormat="1" applyFont="1" applyFill="1" applyBorder="1" applyAlignment="1">
      <alignment/>
    </xf>
    <xf numFmtId="4" fontId="0" fillId="0" borderId="0" xfId="0" applyNumberFormat="1" applyFont="1" applyFill="1" applyBorder="1" applyAlignment="1">
      <alignment/>
    </xf>
    <xf numFmtId="0" fontId="0" fillId="0" borderId="0" xfId="0" applyFont="1" applyFill="1" applyBorder="1" applyAlignment="1">
      <alignment/>
    </xf>
    <xf numFmtId="175" fontId="0" fillId="0" borderId="10" xfId="65" applyNumberFormat="1" applyFont="1" applyFill="1" applyBorder="1" applyAlignment="1">
      <alignment vertical="center" wrapText="1"/>
      <protection/>
    </xf>
    <xf numFmtId="175" fontId="23" fillId="0" borderId="10" xfId="65" applyNumberFormat="1" applyFont="1" applyFill="1" applyBorder="1" applyAlignment="1">
      <alignment wrapText="1"/>
      <protection/>
    </xf>
    <xf numFmtId="175" fontId="33" fillId="24" borderId="10" xfId="65" applyNumberFormat="1" applyFont="1" applyFill="1" applyBorder="1" applyAlignment="1">
      <alignment wrapText="1"/>
      <protection/>
    </xf>
    <xf numFmtId="4" fontId="0" fillId="24" borderId="10" xfId="65" applyNumberFormat="1" applyFont="1" applyFill="1" applyBorder="1" applyAlignment="1">
      <alignment wrapText="1"/>
      <protection/>
    </xf>
    <xf numFmtId="4" fontId="33" fillId="24" borderId="10" xfId="0" applyNumberFormat="1" applyFont="1" applyFill="1" applyBorder="1" applyAlignment="1" applyProtection="1">
      <alignment horizontal="left" wrapText="1"/>
      <protection/>
    </xf>
    <xf numFmtId="175" fontId="37" fillId="24" borderId="10" xfId="65" applyNumberFormat="1" applyFont="1" applyFill="1" applyBorder="1" applyAlignment="1">
      <alignment horizontal="left" vertical="center" wrapText="1"/>
      <protection/>
    </xf>
    <xf numFmtId="175" fontId="0" fillId="24" borderId="10" xfId="65" applyNumberFormat="1" applyFont="1" applyFill="1" applyBorder="1" applyAlignment="1">
      <alignment wrapText="1"/>
      <protection/>
    </xf>
    <xf numFmtId="3" fontId="0" fillId="24" borderId="10" xfId="0" applyNumberFormat="1" applyFont="1" applyFill="1" applyBorder="1" applyAlignment="1" applyProtection="1">
      <alignment vertical="top" wrapText="1"/>
      <protection/>
    </xf>
    <xf numFmtId="4" fontId="0" fillId="24" borderId="10" xfId="0" applyNumberFormat="1" applyFont="1" applyFill="1" applyBorder="1" applyAlignment="1">
      <alignment horizontal="left" vertical="center" wrapText="1"/>
    </xf>
    <xf numFmtId="175" fontId="21" fillId="24" borderId="10" xfId="65" applyNumberFormat="1" applyFont="1" applyFill="1" applyBorder="1" applyAlignment="1">
      <alignment wrapText="1"/>
      <protection/>
    </xf>
    <xf numFmtId="4" fontId="33" fillId="0" borderId="10" xfId="65" applyNumberFormat="1" applyFont="1" applyFill="1" applyBorder="1" applyAlignment="1">
      <alignment wrapText="1"/>
      <protection/>
    </xf>
    <xf numFmtId="0" fontId="24" fillId="0" borderId="0" xfId="0" applyFont="1" applyFill="1" applyBorder="1" applyAlignment="1">
      <alignment horizontal="center" wrapText="1"/>
    </xf>
    <xf numFmtId="0" fontId="23" fillId="0" borderId="0" xfId="0" applyFont="1" applyFill="1" applyBorder="1" applyAlignment="1">
      <alignment horizontal="center" wrapText="1"/>
    </xf>
    <xf numFmtId="0" fontId="30" fillId="0" borderId="0" xfId="0" applyFont="1" applyFill="1" applyAlignment="1">
      <alignment horizontal="left" wrapText="1"/>
    </xf>
    <xf numFmtId="0" fontId="23" fillId="0" borderId="0" xfId="0" applyFont="1" applyFill="1" applyBorder="1" applyAlignment="1">
      <alignment horizontal="center"/>
    </xf>
  </cellXfs>
  <cellStyles count="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 5" xfId="62"/>
    <cellStyle name="Normal_buget 2004 cf lg 507 2003 CU DEBL10% MAI cu virari" xfId="63"/>
    <cellStyle name="Normal_BUGET RECTIFICARE OUG 89 VIRARI FINALE" xfId="64"/>
    <cellStyle name="Normal_BUGET RECTIFICARE OUG 89 VIRARI FINALE_12.Cont executie CHELTUIELI DECEMBRIE 2014" xfId="65"/>
    <cellStyle name="Normal_LG 216 CALCULE BVC 2001" xfId="66"/>
    <cellStyle name="Note" xfId="67"/>
    <cellStyle name="Output" xfId="68"/>
    <cellStyle name="Percent" xfId="69"/>
    <cellStyle name="Percent 2" xfId="70"/>
    <cellStyle name="Style 1" xfId="71"/>
    <cellStyle name="Title" xfId="72"/>
    <cellStyle name="Total" xfId="73"/>
    <cellStyle name="Warning Text"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unu\Comunicare\Buget_Creante\DANA\anexa%20ptr%20CA%20BUG%2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rvicii CB centralizator"/>
      <sheetName val="servicii ca centralizator"/>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4"/>
  </sheetPr>
  <dimension ref="A1:FO139"/>
  <sheetViews>
    <sheetView zoomScalePageLayoutView="0" workbookViewId="0" topLeftCell="A1">
      <pane xSplit="3" ySplit="6" topLeftCell="D7" activePane="bottomRight" state="frozen"/>
      <selection pane="topLeft" activeCell="D37" sqref="D37"/>
      <selection pane="topRight" activeCell="D37" sqref="D37"/>
      <selection pane="bottomLeft" activeCell="D37" sqref="D37"/>
      <selection pane="bottomRight" activeCell="D16" sqref="D16"/>
    </sheetView>
  </sheetViews>
  <sheetFormatPr defaultColWidth="9.140625" defaultRowHeight="12.75"/>
  <cols>
    <col min="1" max="1" width="10.28125" style="1" bestFit="1" customWidth="1"/>
    <col min="2" max="2" width="57.57421875" style="9" customWidth="1"/>
    <col min="3" max="3" width="14.00390625" style="35" customWidth="1"/>
    <col min="4" max="4" width="12.00390625" style="35" customWidth="1"/>
    <col min="5" max="6" width="18.00390625" style="9" customWidth="1"/>
    <col min="7" max="7" width="10.57421875" style="3" customWidth="1"/>
    <col min="8" max="8" width="10.8515625" style="3" customWidth="1"/>
    <col min="9" max="9" width="11.00390625" style="3" customWidth="1"/>
    <col min="10" max="10" width="10.28125" style="3" customWidth="1"/>
    <col min="11" max="11" width="9.140625" style="3" customWidth="1"/>
    <col min="12" max="12" width="10.00390625" style="3" customWidth="1"/>
    <col min="13" max="13" width="10.7109375" style="3" customWidth="1"/>
    <col min="14" max="14" width="10.00390625" style="3" customWidth="1"/>
    <col min="15" max="15" width="10.28125" style="3" customWidth="1"/>
    <col min="16" max="16" width="10.00390625" style="3" customWidth="1"/>
    <col min="17" max="17" width="10.8515625" style="3" customWidth="1"/>
    <col min="18" max="18" width="9.140625" style="3" customWidth="1"/>
    <col min="19" max="19" width="9.7109375" style="3" customWidth="1"/>
    <col min="20" max="20" width="10.140625" style="3" customWidth="1"/>
    <col min="21" max="21" width="10.8515625" style="3" customWidth="1"/>
    <col min="22" max="22" width="9.7109375" style="3" customWidth="1"/>
    <col min="23" max="24" width="10.57421875" style="3" customWidth="1"/>
    <col min="25" max="25" width="10.8515625" style="3" customWidth="1"/>
    <col min="26" max="26" width="9.8515625" style="3" customWidth="1"/>
    <col min="27" max="27" width="9.00390625" style="3" customWidth="1"/>
    <col min="28" max="28" width="10.140625" style="3" customWidth="1"/>
    <col min="29" max="29" width="10.57421875" style="3" customWidth="1"/>
    <col min="30" max="30" width="10.7109375" style="3" customWidth="1"/>
    <col min="31" max="31" width="9.28125" style="3" customWidth="1"/>
    <col min="32" max="32" width="10.28125" style="3" customWidth="1"/>
    <col min="33" max="33" width="9.8515625" style="3" customWidth="1"/>
    <col min="34" max="34" width="10.7109375" style="3" customWidth="1"/>
    <col min="35" max="35" width="10.00390625" style="3" customWidth="1"/>
    <col min="36" max="36" width="10.28125" style="3" customWidth="1"/>
    <col min="37" max="37" width="9.57421875" style="3" customWidth="1"/>
    <col min="38" max="38" width="10.7109375" style="3" customWidth="1"/>
    <col min="39" max="39" width="10.140625" style="3" bestFit="1" customWidth="1"/>
    <col min="40" max="40" width="10.57421875" style="3" customWidth="1"/>
    <col min="41" max="41" width="10.00390625" style="3" customWidth="1"/>
    <col min="42" max="42" width="10.8515625" style="3" customWidth="1"/>
    <col min="43" max="43" width="10.140625" style="3" customWidth="1"/>
    <col min="44" max="44" width="9.7109375" style="3" customWidth="1"/>
    <col min="45" max="45" width="10.8515625" style="3" customWidth="1"/>
    <col min="46" max="46" width="11.140625" style="3" customWidth="1"/>
    <col min="47" max="47" width="9.140625" style="3" customWidth="1"/>
    <col min="48" max="48" width="10.57421875" style="3" customWidth="1"/>
    <col min="49" max="49" width="9.8515625" style="3" customWidth="1"/>
    <col min="50" max="50" width="10.8515625" style="3" customWidth="1"/>
    <col min="51" max="51" width="10.28125" style="3" customWidth="1"/>
    <col min="52" max="52" width="8.57421875" style="3" customWidth="1"/>
    <col min="53" max="53" width="10.421875" style="3" customWidth="1"/>
    <col min="54" max="55" width="9.8515625" style="3" customWidth="1"/>
    <col min="56" max="56" width="9.28125" style="3" customWidth="1"/>
    <col min="57" max="57" width="9.00390625" style="3" customWidth="1"/>
    <col min="58" max="58" width="10.421875" style="3" customWidth="1"/>
    <col min="59" max="59" width="11.28125" style="3" customWidth="1"/>
    <col min="60" max="60" width="9.8515625" style="3" customWidth="1"/>
    <col min="61" max="61" width="10.421875" style="3" customWidth="1"/>
    <col min="62" max="62" width="9.7109375" style="3" customWidth="1"/>
    <col min="63" max="63" width="11.140625" style="3" customWidth="1"/>
    <col min="64" max="64" width="10.421875" style="3" customWidth="1"/>
    <col min="65" max="65" width="10.00390625" style="3" customWidth="1"/>
    <col min="66" max="66" width="10.140625" style="3" customWidth="1"/>
    <col min="67" max="67" width="10.7109375" style="3" customWidth="1"/>
    <col min="68" max="68" width="11.140625" style="3" customWidth="1"/>
    <col min="69" max="69" width="9.57421875" style="3" customWidth="1"/>
    <col min="70" max="70" width="11.28125" style="3" customWidth="1"/>
    <col min="71" max="71" width="11.00390625" style="3" customWidth="1"/>
    <col min="72" max="72" width="9.8515625" style="3" customWidth="1"/>
    <col min="73" max="73" width="10.7109375" style="3" customWidth="1"/>
    <col min="74" max="74" width="10.28125" style="3" customWidth="1"/>
    <col min="75" max="75" width="10.57421875" style="3" customWidth="1"/>
    <col min="76" max="76" width="9.57421875" style="3" customWidth="1"/>
    <col min="77" max="77" width="8.421875" style="3" customWidth="1"/>
    <col min="78" max="78" width="10.7109375" style="3" customWidth="1"/>
    <col min="79" max="79" width="10.140625" style="3" customWidth="1"/>
    <col min="80" max="80" width="10.7109375" style="3" customWidth="1"/>
    <col min="81" max="81" width="9.8515625" style="3" customWidth="1"/>
    <col min="82" max="82" width="9.7109375" style="3" customWidth="1"/>
    <col min="83" max="83" width="10.00390625" style="3" customWidth="1"/>
    <col min="84" max="84" width="11.421875" style="3" customWidth="1"/>
    <col min="85" max="85" width="10.00390625" style="3" customWidth="1"/>
    <col min="86" max="86" width="9.7109375" style="3" customWidth="1"/>
    <col min="87" max="87" width="10.00390625" style="3" customWidth="1"/>
    <col min="88" max="88" width="10.7109375" style="3" customWidth="1"/>
    <col min="89" max="89" width="9.28125" style="3" customWidth="1"/>
    <col min="90" max="90" width="10.7109375" style="3" customWidth="1"/>
    <col min="91" max="91" width="10.140625" style="3" customWidth="1"/>
    <col min="92" max="92" width="10.8515625" style="3" customWidth="1"/>
    <col min="93" max="93" width="11.140625" style="3" customWidth="1"/>
    <col min="94" max="96" width="10.28125" style="3" customWidth="1"/>
    <col min="97" max="97" width="9.57421875" style="3" customWidth="1"/>
    <col min="98" max="98" width="10.28125" style="3" customWidth="1"/>
    <col min="99" max="99" width="9.57421875" style="3" customWidth="1"/>
    <col min="100" max="100" width="10.140625" style="3" customWidth="1"/>
    <col min="101" max="101" width="8.8515625" style="3" customWidth="1"/>
    <col min="102" max="102" width="9.421875" style="3" customWidth="1"/>
    <col min="103" max="103" width="10.28125" style="3" customWidth="1"/>
    <col min="104" max="104" width="9.8515625" style="3" customWidth="1"/>
    <col min="105" max="105" width="9.57421875" style="3" customWidth="1"/>
    <col min="106" max="106" width="9.00390625" style="3" customWidth="1"/>
    <col min="107" max="107" width="9.7109375" style="3" customWidth="1"/>
    <col min="108" max="109" width="10.421875" style="3" customWidth="1"/>
    <col min="110" max="110" width="10.140625" style="3" customWidth="1"/>
    <col min="111" max="111" width="10.28125" style="3" customWidth="1"/>
    <col min="112" max="112" width="11.57421875" style="3" customWidth="1"/>
    <col min="113" max="114" width="11.140625" style="3" customWidth="1"/>
    <col min="115" max="115" width="9.8515625" style="3" customWidth="1"/>
    <col min="116" max="116" width="8.57421875" style="3" customWidth="1"/>
    <col min="117" max="117" width="10.28125" style="3" customWidth="1"/>
    <col min="118" max="118" width="10.00390625" style="3" customWidth="1"/>
    <col min="119" max="119" width="9.8515625" style="3" customWidth="1"/>
    <col min="120" max="120" width="10.140625" style="3" customWidth="1"/>
    <col min="121" max="121" width="11.7109375" style="3" customWidth="1"/>
    <col min="122" max="122" width="8.140625" style="3" customWidth="1"/>
    <col min="123" max="123" width="8.57421875" style="3" customWidth="1"/>
    <col min="124" max="124" width="10.140625" style="3" customWidth="1"/>
    <col min="125" max="125" width="11.7109375" style="3" customWidth="1"/>
    <col min="126" max="126" width="9.57421875" style="3" customWidth="1"/>
    <col min="127" max="127" width="9.421875" style="3" customWidth="1"/>
    <col min="128" max="128" width="12.28125" style="3" customWidth="1"/>
    <col min="129" max="129" width="11.421875" style="3" customWidth="1"/>
    <col min="130" max="130" width="11.57421875" style="3" customWidth="1"/>
    <col min="131" max="131" width="11.421875" style="3" customWidth="1"/>
    <col min="132" max="132" width="14.28125" style="3" customWidth="1"/>
    <col min="133" max="133" width="10.57421875" style="3" customWidth="1"/>
    <col min="134" max="134" width="11.7109375" style="3" bestFit="1" customWidth="1"/>
    <col min="135" max="135" width="11.00390625" style="3" customWidth="1"/>
    <col min="136" max="136" width="12.00390625" style="3" customWidth="1"/>
    <col min="137" max="137" width="10.8515625" style="3" customWidth="1"/>
    <col min="138" max="138" width="11.57421875" style="3" customWidth="1"/>
    <col min="139" max="139" width="9.8515625" style="3" customWidth="1"/>
    <col min="140" max="140" width="10.57421875" style="3" customWidth="1"/>
    <col min="141" max="142" width="9.140625" style="3" customWidth="1"/>
    <col min="143" max="143" width="10.57421875" style="3" customWidth="1"/>
    <col min="144" max="144" width="9.8515625" style="3" customWidth="1"/>
    <col min="145" max="145" width="10.140625" style="3" customWidth="1"/>
    <col min="146" max="147" width="9.140625" style="3" customWidth="1"/>
    <col min="148" max="148" width="10.57421875" style="3" customWidth="1"/>
    <col min="149" max="149" width="10.00390625" style="3" customWidth="1"/>
    <col min="150" max="150" width="9.8515625" style="3" customWidth="1"/>
    <col min="151" max="152" width="9.140625" style="3" customWidth="1"/>
    <col min="153" max="153" width="10.421875" style="3" customWidth="1"/>
    <col min="154" max="154" width="9.7109375" style="3" customWidth="1"/>
    <col min="155" max="155" width="10.00390625" style="3" customWidth="1"/>
    <col min="156" max="157" width="9.140625" style="3" customWidth="1"/>
    <col min="158" max="158" width="10.140625" style="3" customWidth="1"/>
    <col min="159" max="159" width="12.7109375" style="3" bestFit="1" customWidth="1"/>
    <col min="160" max="171" width="9.140625" style="3" customWidth="1"/>
    <col min="172" max="16384" width="9.140625" style="9" customWidth="1"/>
  </cols>
  <sheetData>
    <row r="1" spans="2:132" ht="18.75">
      <c r="B1" s="15" t="s">
        <v>383</v>
      </c>
      <c r="C1" s="16"/>
      <c r="D1" s="16"/>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row>
    <row r="2" spans="2:132" ht="17.25" customHeight="1">
      <c r="B2" s="17"/>
      <c r="C2" s="16"/>
      <c r="D2" s="16"/>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row>
    <row r="3" spans="1:158" ht="12.75">
      <c r="A3" s="4"/>
      <c r="B3" s="18"/>
      <c r="C3" s="2"/>
      <c r="D3" s="2"/>
      <c r="E3" s="2"/>
      <c r="F3" s="2"/>
      <c r="FB3" s="19"/>
    </row>
    <row r="4" spans="2:158" ht="12.75" customHeight="1">
      <c r="B4" s="3"/>
      <c r="C4" s="21"/>
      <c r="D4" s="21"/>
      <c r="E4" s="2"/>
      <c r="F4" s="22" t="s">
        <v>0</v>
      </c>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8"/>
      <c r="EE4" s="138"/>
      <c r="EF4" s="138"/>
      <c r="EG4" s="138"/>
      <c r="EH4" s="138"/>
      <c r="EI4" s="136"/>
      <c r="EJ4" s="136"/>
      <c r="EK4" s="136"/>
      <c r="EL4" s="136"/>
      <c r="EM4" s="136"/>
      <c r="EN4" s="136"/>
      <c r="EO4" s="136"/>
      <c r="EP4" s="136"/>
      <c r="EQ4" s="136"/>
      <c r="ER4" s="136"/>
      <c r="ES4" s="136"/>
      <c r="ET4" s="136"/>
      <c r="EU4" s="136"/>
      <c r="EV4" s="136"/>
      <c r="EW4" s="136"/>
      <c r="EX4" s="136"/>
      <c r="EY4" s="136"/>
      <c r="EZ4" s="136"/>
      <c r="FA4" s="136"/>
      <c r="FB4" s="136"/>
    </row>
    <row r="5" spans="1:171" s="25" customFormat="1" ht="76.5">
      <c r="A5" s="36" t="s">
        <v>1</v>
      </c>
      <c r="B5" s="36" t="s">
        <v>2</v>
      </c>
      <c r="C5" s="36" t="s">
        <v>3</v>
      </c>
      <c r="D5" s="37" t="s">
        <v>4</v>
      </c>
      <c r="E5" s="36" t="s">
        <v>5</v>
      </c>
      <c r="F5" s="36" t="s">
        <v>6</v>
      </c>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c r="DW5" s="24"/>
      <c r="DX5" s="24"/>
      <c r="DY5" s="24"/>
      <c r="DZ5" s="24"/>
      <c r="EA5" s="24"/>
      <c r="EB5" s="24"/>
      <c r="EC5" s="24"/>
      <c r="ED5" s="24"/>
      <c r="EE5" s="24"/>
      <c r="EF5" s="24"/>
      <c r="EG5" s="24"/>
      <c r="EH5" s="24"/>
      <c r="EI5" s="24"/>
      <c r="EJ5" s="24"/>
      <c r="EK5" s="24"/>
      <c r="EL5" s="24"/>
      <c r="EM5" s="24"/>
      <c r="EN5" s="24"/>
      <c r="EO5" s="24"/>
      <c r="EP5" s="24"/>
      <c r="EQ5" s="24"/>
      <c r="ER5" s="24"/>
      <c r="ES5" s="24"/>
      <c r="ET5" s="24"/>
      <c r="EU5" s="24"/>
      <c r="EV5" s="24"/>
      <c r="EW5" s="24"/>
      <c r="EX5" s="24"/>
      <c r="EY5" s="24"/>
      <c r="EZ5" s="24"/>
      <c r="FA5" s="24"/>
      <c r="FB5" s="24"/>
      <c r="FC5" s="20"/>
      <c r="FD5" s="20"/>
      <c r="FE5" s="20"/>
      <c r="FF5" s="20"/>
      <c r="FG5" s="20"/>
      <c r="FH5" s="20"/>
      <c r="FI5" s="20"/>
      <c r="FJ5" s="20"/>
      <c r="FK5" s="20"/>
      <c r="FL5" s="20"/>
      <c r="FM5" s="20"/>
      <c r="FN5" s="20"/>
      <c r="FO5" s="20"/>
    </row>
    <row r="6" spans="1:171" s="28" customFormat="1" ht="12.75">
      <c r="A6" s="38"/>
      <c r="B6" s="39"/>
      <c r="C6" s="57">
        <v>1</v>
      </c>
      <c r="D6" s="38" t="s">
        <v>140</v>
      </c>
      <c r="E6" s="57">
        <v>2</v>
      </c>
      <c r="F6" s="38" t="s">
        <v>7</v>
      </c>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7"/>
      <c r="FD6" s="27"/>
      <c r="FE6" s="27"/>
      <c r="FF6" s="27"/>
      <c r="FG6" s="27"/>
      <c r="FH6" s="27"/>
      <c r="FI6" s="27"/>
      <c r="FJ6" s="27"/>
      <c r="FK6" s="27"/>
      <c r="FL6" s="27"/>
      <c r="FM6" s="27"/>
      <c r="FN6" s="27"/>
      <c r="FO6" s="27"/>
    </row>
    <row r="7" spans="1:160" ht="12.75">
      <c r="A7" s="40" t="s">
        <v>8</v>
      </c>
      <c r="B7" s="41" t="s">
        <v>9</v>
      </c>
      <c r="C7" s="42">
        <f>+C8+C54</f>
        <v>144032.52</v>
      </c>
      <c r="D7" s="42">
        <f>+D8+D54</f>
        <v>34090.259999999995</v>
      </c>
      <c r="E7" s="42">
        <f>+E8+E54</f>
        <v>37476.026999999995</v>
      </c>
      <c r="F7" s="42">
        <f>+F8+F54</f>
        <v>13877.725999999999</v>
      </c>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c r="BQ7" s="8"/>
      <c r="BR7" s="8"/>
      <c r="BS7" s="8"/>
      <c r="BT7" s="8"/>
      <c r="BU7" s="8"/>
      <c r="BV7" s="8"/>
      <c r="BW7" s="8"/>
      <c r="BX7" s="8"/>
      <c r="BY7" s="8"/>
      <c r="BZ7" s="8"/>
      <c r="CA7" s="8"/>
      <c r="CB7" s="8"/>
      <c r="CC7" s="8"/>
      <c r="CD7" s="8"/>
      <c r="CE7" s="8"/>
      <c r="CF7" s="8"/>
      <c r="CG7" s="8"/>
      <c r="CH7" s="8"/>
      <c r="CI7" s="8"/>
      <c r="CJ7" s="8"/>
      <c r="CK7" s="8"/>
      <c r="CL7" s="8"/>
      <c r="CM7" s="8"/>
      <c r="CN7" s="8"/>
      <c r="CO7" s="8"/>
      <c r="CP7" s="8"/>
      <c r="CQ7" s="8"/>
      <c r="CR7" s="8"/>
      <c r="CS7" s="8"/>
      <c r="CT7" s="8"/>
      <c r="CU7" s="8"/>
      <c r="CV7" s="8"/>
      <c r="CW7" s="8"/>
      <c r="CX7" s="8"/>
      <c r="CY7" s="8"/>
      <c r="CZ7" s="8"/>
      <c r="DA7" s="8"/>
      <c r="DB7" s="8"/>
      <c r="DC7" s="8"/>
      <c r="DD7" s="8"/>
      <c r="DE7" s="8"/>
      <c r="DF7" s="8"/>
      <c r="DG7" s="8"/>
      <c r="DH7" s="8"/>
      <c r="DI7" s="8"/>
      <c r="DJ7" s="8"/>
      <c r="DK7" s="8"/>
      <c r="DL7" s="8"/>
      <c r="DM7" s="8"/>
      <c r="DN7" s="8"/>
      <c r="DO7" s="8"/>
      <c r="DP7" s="8"/>
      <c r="DQ7" s="8"/>
      <c r="DR7" s="8"/>
      <c r="DS7" s="8"/>
      <c r="DT7" s="8"/>
      <c r="DU7" s="8"/>
      <c r="DV7" s="8"/>
      <c r="DW7" s="8"/>
      <c r="DX7" s="8"/>
      <c r="DY7" s="8"/>
      <c r="DZ7" s="8"/>
      <c r="EA7" s="8"/>
      <c r="EB7" s="8"/>
      <c r="EC7" s="8"/>
      <c r="ED7" s="8"/>
      <c r="EE7" s="8"/>
      <c r="EF7" s="8"/>
      <c r="EG7" s="8"/>
      <c r="EH7" s="8"/>
      <c r="EI7" s="8"/>
      <c r="EJ7" s="8"/>
      <c r="EK7" s="8"/>
      <c r="EL7" s="8"/>
      <c r="EM7" s="8"/>
      <c r="EN7" s="8"/>
      <c r="EO7" s="8"/>
      <c r="EP7" s="8"/>
      <c r="EQ7" s="8"/>
      <c r="ER7" s="8"/>
      <c r="ES7" s="8"/>
      <c r="ET7" s="8"/>
      <c r="EU7" s="8"/>
      <c r="EV7" s="8"/>
      <c r="EW7" s="8"/>
      <c r="EX7" s="8"/>
      <c r="EY7" s="8"/>
      <c r="EZ7" s="8"/>
      <c r="FA7" s="8"/>
      <c r="FB7" s="8"/>
      <c r="FC7" s="2"/>
      <c r="FD7" s="2"/>
    </row>
    <row r="8" spans="1:160" ht="12.75">
      <c r="A8" s="40" t="s">
        <v>10</v>
      </c>
      <c r="B8" s="41" t="s">
        <v>11</v>
      </c>
      <c r="C8" s="42">
        <f>+C13+C41+C9</f>
        <v>138644.09</v>
      </c>
      <c r="D8" s="42">
        <f>+D13+D41+D9</f>
        <v>32965.09</v>
      </c>
      <c r="E8" s="42">
        <f>+E13+E41+E9</f>
        <v>36051.37899999999</v>
      </c>
      <c r="F8" s="42">
        <f>+F13+F41+F9</f>
        <v>13372.186999999998</v>
      </c>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2"/>
      <c r="FD8" s="2"/>
    </row>
    <row r="9" spans="1:160" ht="12.75">
      <c r="A9" s="40" t="s">
        <v>12</v>
      </c>
      <c r="B9" s="41" t="s">
        <v>13</v>
      </c>
      <c r="C9" s="42">
        <f>+C10+C11+C12</f>
        <v>0</v>
      </c>
      <c r="D9" s="42">
        <f>+D10+D11+D12</f>
        <v>0</v>
      </c>
      <c r="E9" s="42">
        <f>+E10+E11+E12</f>
        <v>0</v>
      </c>
      <c r="F9" s="42">
        <f>+F10+F11+F12</f>
        <v>0</v>
      </c>
      <c r="G9" s="8"/>
      <c r="H9" s="8"/>
      <c r="I9" s="8"/>
      <c r="J9" s="8"/>
      <c r="K9" s="8"/>
      <c r="L9" s="8"/>
      <c r="M9" s="8"/>
      <c r="N9" s="8"/>
      <c r="O9" s="8"/>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2"/>
      <c r="FD9" s="2"/>
    </row>
    <row r="10" spans="1:160" ht="38.25">
      <c r="A10" s="40" t="s">
        <v>14</v>
      </c>
      <c r="B10" s="41" t="s">
        <v>15</v>
      </c>
      <c r="C10" s="42"/>
      <c r="D10" s="43"/>
      <c r="E10" s="42"/>
      <c r="F10" s="42"/>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2"/>
      <c r="FD10" s="2"/>
    </row>
    <row r="11" spans="1:160" ht="38.25">
      <c r="A11" s="40" t="s">
        <v>16</v>
      </c>
      <c r="B11" s="41" t="s">
        <v>17</v>
      </c>
      <c r="C11" s="42"/>
      <c r="D11" s="43"/>
      <c r="E11" s="42"/>
      <c r="F11" s="42"/>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2"/>
      <c r="FD11" s="2"/>
    </row>
    <row r="12" spans="1:160" ht="25.5">
      <c r="A12" s="40"/>
      <c r="B12" s="107" t="s">
        <v>343</v>
      </c>
      <c r="C12" s="42"/>
      <c r="D12" s="43"/>
      <c r="E12" s="42"/>
      <c r="F12" s="42"/>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2"/>
      <c r="FD12" s="2"/>
    </row>
    <row r="13" spans="1:160" ht="12.75">
      <c r="A13" s="40" t="s">
        <v>18</v>
      </c>
      <c r="B13" s="41" t="s">
        <v>19</v>
      </c>
      <c r="C13" s="42">
        <f>+C14+C22</f>
        <v>138440.09</v>
      </c>
      <c r="D13" s="42">
        <f>+D14+D22</f>
        <v>32783.09</v>
      </c>
      <c r="E13" s="42">
        <f>+E14+E22</f>
        <v>35989.081999999995</v>
      </c>
      <c r="F13" s="42">
        <f>+F14+F22</f>
        <v>13335.189999999999</v>
      </c>
      <c r="G13" s="8"/>
      <c r="H13" s="8"/>
      <c r="I13" s="8"/>
      <c r="J13" s="8"/>
      <c r="K13" s="8"/>
      <c r="L13" s="8"/>
      <c r="M13" s="8"/>
      <c r="N13" s="8"/>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2"/>
      <c r="FD13" s="2"/>
    </row>
    <row r="14" spans="1:160" ht="12.75">
      <c r="A14" s="40" t="s">
        <v>20</v>
      </c>
      <c r="B14" s="41" t="s">
        <v>21</v>
      </c>
      <c r="C14" s="42">
        <f>+C15</f>
        <v>66860.09</v>
      </c>
      <c r="D14" s="42">
        <f>+D15</f>
        <v>15521.09</v>
      </c>
      <c r="E14" s="42">
        <f>+E15</f>
        <v>15957.622</v>
      </c>
      <c r="F14" s="42">
        <f>+F15</f>
        <v>5447.534</v>
      </c>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2"/>
      <c r="FD14" s="2"/>
    </row>
    <row r="15" spans="1:160" ht="25.5">
      <c r="A15" s="40" t="s">
        <v>22</v>
      </c>
      <c r="B15" s="41" t="s">
        <v>23</v>
      </c>
      <c r="C15" s="42">
        <v>66860.09</v>
      </c>
      <c r="D15" s="42">
        <v>15521.09</v>
      </c>
      <c r="E15" s="42">
        <f>E16+E17+E19+E20+E21+E18</f>
        <v>15957.622</v>
      </c>
      <c r="F15" s="42">
        <f>F16+F17+F19+F20+F21+F18</f>
        <v>5447.534</v>
      </c>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2"/>
      <c r="FD15" s="2"/>
    </row>
    <row r="16" spans="1:160" ht="25.5">
      <c r="A16" s="44" t="s">
        <v>24</v>
      </c>
      <c r="B16" s="45" t="s">
        <v>25</v>
      </c>
      <c r="C16" s="42"/>
      <c r="D16" s="43"/>
      <c r="E16" s="43">
        <v>13472.152</v>
      </c>
      <c r="F16" s="43">
        <v>4531.959</v>
      </c>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2"/>
      <c r="FD16" s="2"/>
    </row>
    <row r="17" spans="1:160" ht="25.5">
      <c r="A17" s="44" t="s">
        <v>26</v>
      </c>
      <c r="B17" s="45" t="s">
        <v>27</v>
      </c>
      <c r="C17" s="42"/>
      <c r="D17" s="43"/>
      <c r="E17" s="43">
        <v>148.347</v>
      </c>
      <c r="F17" s="43">
        <v>54.045</v>
      </c>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2"/>
      <c r="FD17" s="2"/>
    </row>
    <row r="18" spans="1:160" ht="12.75">
      <c r="A18" s="44" t="s">
        <v>28</v>
      </c>
      <c r="B18" s="45" t="s">
        <v>29</v>
      </c>
      <c r="C18" s="42"/>
      <c r="D18" s="43"/>
      <c r="E18" s="43"/>
      <c r="F18" s="43"/>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2"/>
      <c r="FD18" s="2"/>
    </row>
    <row r="19" spans="1:160" ht="25.5">
      <c r="A19" s="44" t="s">
        <v>30</v>
      </c>
      <c r="B19" s="45" t="s">
        <v>31</v>
      </c>
      <c r="C19" s="42"/>
      <c r="D19" s="43"/>
      <c r="E19" s="43">
        <f>1002.033+1117.44+177.59</f>
        <v>2297.063</v>
      </c>
      <c r="F19" s="43">
        <v>845.55</v>
      </c>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2"/>
      <c r="FD19" s="2"/>
    </row>
    <row r="20" spans="1:160" ht="25.5">
      <c r="A20" s="44" t="s">
        <v>32</v>
      </c>
      <c r="B20" s="45" t="s">
        <v>33</v>
      </c>
      <c r="C20" s="42"/>
      <c r="D20" s="43"/>
      <c r="E20" s="43">
        <v>40.06</v>
      </c>
      <c r="F20" s="43">
        <v>15.98</v>
      </c>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2"/>
      <c r="FD20" s="2"/>
    </row>
    <row r="21" spans="1:160" ht="43.5" customHeight="1">
      <c r="A21" s="44" t="s">
        <v>34</v>
      </c>
      <c r="B21" s="46" t="s">
        <v>35</v>
      </c>
      <c r="C21" s="42"/>
      <c r="D21" s="43"/>
      <c r="E21" s="43"/>
      <c r="F21" s="43"/>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2"/>
      <c r="FD21" s="2"/>
    </row>
    <row r="22" spans="1:160" ht="12.75">
      <c r="A22" s="40" t="s">
        <v>36</v>
      </c>
      <c r="B22" s="41" t="s">
        <v>37</v>
      </c>
      <c r="C22" s="42">
        <f>C23+C29+C40+C30+C31+C32+C33+C34+C35+C36+C37+C38+C39</f>
        <v>71580</v>
      </c>
      <c r="D22" s="42">
        <f>D23+D29+D40+D30+D31+D32+D33+D34+D35+D36+D37+D38+D39</f>
        <v>17262</v>
      </c>
      <c r="E22" s="42">
        <f>E23+E29+E40+E30+E31+E32+E33+E34+E35+E36+E37+E38+E39</f>
        <v>20031.46</v>
      </c>
      <c r="F22" s="42">
        <f>F23+F29+F40+F30+F31+F32+F33+F34+F35+F36+F37+F38+F39</f>
        <v>7887.656</v>
      </c>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2"/>
      <c r="FD22" s="2"/>
    </row>
    <row r="23" spans="1:160" ht="25.5">
      <c r="A23" s="40" t="s">
        <v>38</v>
      </c>
      <c r="B23" s="41" t="s">
        <v>39</v>
      </c>
      <c r="C23" s="42">
        <v>69816</v>
      </c>
      <c r="D23" s="42">
        <v>16852</v>
      </c>
      <c r="E23" s="42">
        <f>E24+E25+E26+E27+E28</f>
        <v>19413.259</v>
      </c>
      <c r="F23" s="42">
        <f>F24+F25+F26+F27+F28</f>
        <v>7642.861</v>
      </c>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2"/>
      <c r="FD23" s="2"/>
    </row>
    <row r="24" spans="1:160" ht="25.5">
      <c r="A24" s="44" t="s">
        <v>40</v>
      </c>
      <c r="B24" s="45" t="s">
        <v>41</v>
      </c>
      <c r="C24" s="42"/>
      <c r="D24" s="43"/>
      <c r="E24" s="43">
        <v>14385.802</v>
      </c>
      <c r="F24" s="43">
        <v>4907.016</v>
      </c>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2"/>
      <c r="FD24" s="2"/>
    </row>
    <row r="25" spans="1:160" ht="45">
      <c r="A25" s="44" t="s">
        <v>42</v>
      </c>
      <c r="B25" s="47" t="s">
        <v>43</v>
      </c>
      <c r="C25" s="42"/>
      <c r="D25" s="43"/>
      <c r="E25" s="43">
        <v>1958.182</v>
      </c>
      <c r="F25" s="43">
        <v>892.486</v>
      </c>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2"/>
      <c r="FD25" s="2"/>
    </row>
    <row r="26" spans="1:160" ht="27.75" customHeight="1">
      <c r="A26" s="44" t="s">
        <v>44</v>
      </c>
      <c r="B26" s="45" t="s">
        <v>45</v>
      </c>
      <c r="C26" s="42"/>
      <c r="D26" s="43"/>
      <c r="E26" s="43">
        <v>4.398</v>
      </c>
      <c r="F26" s="43">
        <v>3.902</v>
      </c>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2"/>
      <c r="FD26" s="2"/>
    </row>
    <row r="27" spans="1:160" ht="12.75">
      <c r="A27" s="44" t="s">
        <v>46</v>
      </c>
      <c r="B27" s="45" t="s">
        <v>47</v>
      </c>
      <c r="C27" s="42"/>
      <c r="D27" s="43"/>
      <c r="E27" s="43">
        <v>3064.877</v>
      </c>
      <c r="F27" s="43">
        <v>1839.457</v>
      </c>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2"/>
      <c r="FD27" s="2"/>
    </row>
    <row r="28" spans="1:160" ht="12.75">
      <c r="A28" s="44" t="s">
        <v>48</v>
      </c>
      <c r="B28" s="45" t="s">
        <v>49</v>
      </c>
      <c r="C28" s="42"/>
      <c r="D28" s="43"/>
      <c r="E28" s="43"/>
      <c r="F28" s="43"/>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2"/>
      <c r="FD28" s="2"/>
    </row>
    <row r="29" spans="1:160" ht="12.75">
      <c r="A29" s="44" t="s">
        <v>50</v>
      </c>
      <c r="B29" s="45" t="s">
        <v>51</v>
      </c>
      <c r="C29" s="42"/>
      <c r="D29" s="43"/>
      <c r="E29" s="43"/>
      <c r="F29" s="43"/>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2"/>
      <c r="FD29" s="2"/>
    </row>
    <row r="30" spans="1:160" ht="24">
      <c r="A30" s="44" t="s">
        <v>52</v>
      </c>
      <c r="B30" s="48" t="s">
        <v>53</v>
      </c>
      <c r="C30" s="42"/>
      <c r="D30" s="43"/>
      <c r="E30" s="43"/>
      <c r="F30" s="43"/>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2"/>
      <c r="FD30" s="2"/>
    </row>
    <row r="31" spans="1:160" ht="38.25">
      <c r="A31" s="44" t="s">
        <v>54</v>
      </c>
      <c r="B31" s="45" t="s">
        <v>55</v>
      </c>
      <c r="C31" s="42">
        <v>30</v>
      </c>
      <c r="D31" s="43">
        <v>6</v>
      </c>
      <c r="E31" s="43">
        <v>5.947</v>
      </c>
      <c r="F31" s="43">
        <v>1.733</v>
      </c>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2"/>
      <c r="FD31" s="2"/>
    </row>
    <row r="32" spans="1:160" ht="51">
      <c r="A32" s="44" t="s">
        <v>56</v>
      </c>
      <c r="B32" s="45" t="s">
        <v>57</v>
      </c>
      <c r="C32" s="42">
        <v>119</v>
      </c>
      <c r="D32" s="43">
        <v>29</v>
      </c>
      <c r="E32" s="43">
        <v>18.546</v>
      </c>
      <c r="F32" s="43">
        <v>3.877</v>
      </c>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2"/>
      <c r="FD32" s="2"/>
    </row>
    <row r="33" spans="1:160" ht="38.25">
      <c r="A33" s="44" t="s">
        <v>58</v>
      </c>
      <c r="B33" s="45" t="s">
        <v>59</v>
      </c>
      <c r="C33" s="42"/>
      <c r="D33" s="43"/>
      <c r="E33" s="43">
        <v>0.004</v>
      </c>
      <c r="F33" s="43"/>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2"/>
      <c r="FD33" s="2"/>
    </row>
    <row r="34" spans="1:160" ht="38.25">
      <c r="A34" s="44" t="s">
        <v>60</v>
      </c>
      <c r="B34" s="45" t="s">
        <v>61</v>
      </c>
      <c r="C34" s="42">
        <v>7</v>
      </c>
      <c r="D34" s="43">
        <v>3</v>
      </c>
      <c r="E34" s="43">
        <v>0.263</v>
      </c>
      <c r="F34" s="43">
        <v>0.038</v>
      </c>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2"/>
      <c r="FD34" s="2"/>
    </row>
    <row r="35" spans="1:160" ht="38.25">
      <c r="A35" s="44" t="s">
        <v>62</v>
      </c>
      <c r="B35" s="45" t="s">
        <v>63</v>
      </c>
      <c r="C35" s="42"/>
      <c r="D35" s="43"/>
      <c r="E35" s="43"/>
      <c r="F35" s="43"/>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2"/>
      <c r="FD35" s="2"/>
    </row>
    <row r="36" spans="1:160" ht="38.25">
      <c r="A36" s="44" t="s">
        <v>64</v>
      </c>
      <c r="B36" s="45" t="s">
        <v>65</v>
      </c>
      <c r="C36" s="42"/>
      <c r="D36" s="43"/>
      <c r="E36" s="43">
        <v>6.042</v>
      </c>
      <c r="F36" s="43">
        <v>5.7</v>
      </c>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2"/>
      <c r="FD36" s="2"/>
    </row>
    <row r="37" spans="1:160" ht="25.5">
      <c r="A37" s="44" t="s">
        <v>66</v>
      </c>
      <c r="B37" s="45" t="s">
        <v>67</v>
      </c>
      <c r="C37" s="42">
        <v>953</v>
      </c>
      <c r="D37" s="43">
        <v>217</v>
      </c>
      <c r="E37" s="43">
        <v>357.793</v>
      </c>
      <c r="F37" s="43">
        <v>92.589</v>
      </c>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2"/>
      <c r="FD37" s="2"/>
    </row>
    <row r="38" spans="1:160" ht="30" customHeight="1">
      <c r="A38" s="44" t="s">
        <v>68</v>
      </c>
      <c r="B38" s="45" t="s">
        <v>69</v>
      </c>
      <c r="C38" s="42">
        <v>655</v>
      </c>
      <c r="D38" s="43">
        <v>155</v>
      </c>
      <c r="E38" s="43">
        <v>188.565</v>
      </c>
      <c r="F38" s="43">
        <v>137.093</v>
      </c>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2"/>
      <c r="FD38" s="2"/>
    </row>
    <row r="39" spans="1:160" ht="30" customHeight="1">
      <c r="A39" s="44"/>
      <c r="B39" s="45" t="s">
        <v>70</v>
      </c>
      <c r="C39" s="42"/>
      <c r="D39" s="43"/>
      <c r="E39" s="43">
        <v>41.041</v>
      </c>
      <c r="F39" s="43">
        <v>3.765</v>
      </c>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2"/>
      <c r="FD39" s="2"/>
    </row>
    <row r="40" spans="1:160" ht="12.75">
      <c r="A40" s="44" t="s">
        <v>71</v>
      </c>
      <c r="B40" s="45" t="s">
        <v>72</v>
      </c>
      <c r="C40" s="42"/>
      <c r="D40" s="43"/>
      <c r="E40" s="43"/>
      <c r="F40" s="43"/>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2"/>
      <c r="FD40" s="2"/>
    </row>
    <row r="41" spans="1:160" ht="12.75">
      <c r="A41" s="40" t="s">
        <v>73</v>
      </c>
      <c r="B41" s="41" t="s">
        <v>74</v>
      </c>
      <c r="C41" s="42">
        <f>+C42+C47</f>
        <v>204</v>
      </c>
      <c r="D41" s="42">
        <f>+D42+D47</f>
        <v>182</v>
      </c>
      <c r="E41" s="42">
        <f>+E42+E47</f>
        <v>62.297</v>
      </c>
      <c r="F41" s="42">
        <f>+F42+F47</f>
        <v>36.997</v>
      </c>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2"/>
      <c r="FD41" s="2"/>
    </row>
    <row r="42" spans="1:160" ht="12.75">
      <c r="A42" s="40" t="s">
        <v>75</v>
      </c>
      <c r="B42" s="41" t="s">
        <v>76</v>
      </c>
      <c r="C42" s="42">
        <f>+C43+C45</f>
        <v>0</v>
      </c>
      <c r="D42" s="42">
        <f>+D43+D45</f>
        <v>0</v>
      </c>
      <c r="E42" s="42">
        <f>+E43+E45</f>
        <v>0</v>
      </c>
      <c r="F42" s="42">
        <f>+F43+F45</f>
        <v>0</v>
      </c>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2"/>
      <c r="FD42" s="2"/>
    </row>
    <row r="43" spans="1:160" ht="12.75">
      <c r="A43" s="40" t="s">
        <v>77</v>
      </c>
      <c r="B43" s="41" t="s">
        <v>78</v>
      </c>
      <c r="C43" s="42">
        <f>+C44</f>
        <v>0</v>
      </c>
      <c r="D43" s="42">
        <f>+D44</f>
        <v>0</v>
      </c>
      <c r="E43" s="42">
        <f>+E44</f>
        <v>0</v>
      </c>
      <c r="F43" s="42">
        <f>+F44</f>
        <v>0</v>
      </c>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c r="AN43" s="8"/>
      <c r="AO43" s="8"/>
      <c r="AP43" s="8"/>
      <c r="AQ43" s="8"/>
      <c r="AR43" s="8"/>
      <c r="AS43" s="8"/>
      <c r="AT43" s="8"/>
      <c r="AU43" s="8"/>
      <c r="AV43" s="8"/>
      <c r="AW43" s="8"/>
      <c r="AX43" s="8"/>
      <c r="AY43" s="8"/>
      <c r="AZ43" s="8"/>
      <c r="BA43" s="8"/>
      <c r="BB43" s="8"/>
      <c r="BC43" s="8"/>
      <c r="BD43" s="8"/>
      <c r="BE43" s="8"/>
      <c r="BF43" s="8"/>
      <c r="BG43" s="8"/>
      <c r="BH43" s="8"/>
      <c r="BI43" s="8"/>
      <c r="BJ43" s="8"/>
      <c r="BK43" s="8"/>
      <c r="BL43" s="8"/>
      <c r="BM43" s="8"/>
      <c r="BN43" s="8"/>
      <c r="BO43" s="8"/>
      <c r="BP43" s="8"/>
      <c r="BQ43" s="8"/>
      <c r="BR43" s="8"/>
      <c r="BS43" s="8"/>
      <c r="BT43" s="8"/>
      <c r="BU43" s="8"/>
      <c r="BV43" s="8"/>
      <c r="BW43" s="8"/>
      <c r="BX43" s="8"/>
      <c r="BY43" s="8"/>
      <c r="BZ43" s="8"/>
      <c r="CA43" s="8"/>
      <c r="CB43" s="8"/>
      <c r="CC43" s="8"/>
      <c r="CD43" s="8"/>
      <c r="CE43" s="8"/>
      <c r="CF43" s="8"/>
      <c r="CG43" s="8"/>
      <c r="CH43" s="8"/>
      <c r="CI43" s="8"/>
      <c r="CJ43" s="8"/>
      <c r="CK43" s="8"/>
      <c r="CL43" s="8"/>
      <c r="CM43" s="8"/>
      <c r="CN43" s="8"/>
      <c r="CO43" s="8"/>
      <c r="CP43" s="8"/>
      <c r="CQ43" s="8"/>
      <c r="CR43" s="8"/>
      <c r="CS43" s="8"/>
      <c r="CT43" s="8"/>
      <c r="CU43" s="8"/>
      <c r="CV43" s="8"/>
      <c r="CW43" s="8"/>
      <c r="CX43" s="8"/>
      <c r="CY43" s="8"/>
      <c r="CZ43" s="8"/>
      <c r="DA43" s="8"/>
      <c r="DB43" s="8"/>
      <c r="DC43" s="8"/>
      <c r="DD43" s="8"/>
      <c r="DE43" s="8"/>
      <c r="DF43" s="8"/>
      <c r="DG43" s="8"/>
      <c r="DH43" s="8"/>
      <c r="DI43" s="8"/>
      <c r="DJ43" s="8"/>
      <c r="DK43" s="8"/>
      <c r="DL43" s="8"/>
      <c r="DM43" s="8"/>
      <c r="DN43" s="8"/>
      <c r="DO43" s="8"/>
      <c r="DP43" s="8"/>
      <c r="DQ43" s="8"/>
      <c r="DR43" s="8"/>
      <c r="DS43" s="8"/>
      <c r="DT43" s="8"/>
      <c r="DU43" s="8"/>
      <c r="DV43" s="8"/>
      <c r="DW43" s="8"/>
      <c r="DX43" s="8"/>
      <c r="DY43" s="8"/>
      <c r="DZ43" s="8"/>
      <c r="EA43" s="8"/>
      <c r="EB43" s="8"/>
      <c r="EC43" s="8"/>
      <c r="ED43" s="8"/>
      <c r="EE43" s="8"/>
      <c r="EF43" s="8"/>
      <c r="EG43" s="8"/>
      <c r="EH43" s="8"/>
      <c r="EI43" s="8"/>
      <c r="EJ43" s="8"/>
      <c r="EK43" s="8"/>
      <c r="EL43" s="8"/>
      <c r="EM43" s="8"/>
      <c r="EN43" s="8"/>
      <c r="EO43" s="8"/>
      <c r="EP43" s="8"/>
      <c r="EQ43" s="8"/>
      <c r="ER43" s="8"/>
      <c r="ES43" s="8"/>
      <c r="ET43" s="8"/>
      <c r="EU43" s="8"/>
      <c r="EV43" s="8"/>
      <c r="EW43" s="8"/>
      <c r="EX43" s="8"/>
      <c r="EY43" s="8"/>
      <c r="EZ43" s="8"/>
      <c r="FA43" s="8"/>
      <c r="FB43" s="8"/>
      <c r="FC43" s="2"/>
      <c r="FD43" s="2"/>
    </row>
    <row r="44" spans="1:160" ht="12.75">
      <c r="A44" s="44" t="s">
        <v>79</v>
      </c>
      <c r="B44" s="45" t="s">
        <v>80</v>
      </c>
      <c r="C44" s="42"/>
      <c r="D44" s="43"/>
      <c r="E44" s="43"/>
      <c r="F44" s="43"/>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c r="BQ44" s="8"/>
      <c r="BR44" s="8"/>
      <c r="BS44" s="8"/>
      <c r="BT44" s="8"/>
      <c r="BU44" s="8"/>
      <c r="BV44" s="8"/>
      <c r="BW44" s="8"/>
      <c r="BX44" s="8"/>
      <c r="BY44" s="8"/>
      <c r="BZ44" s="8"/>
      <c r="CA44" s="8"/>
      <c r="CB44" s="8"/>
      <c r="CC44" s="8"/>
      <c r="CD44" s="8"/>
      <c r="CE44" s="8"/>
      <c r="CF44" s="8"/>
      <c r="CG44" s="8"/>
      <c r="CH44" s="8"/>
      <c r="CI44" s="8"/>
      <c r="CJ44" s="8"/>
      <c r="CK44" s="8"/>
      <c r="CL44" s="8"/>
      <c r="CM44" s="8"/>
      <c r="CN44" s="8"/>
      <c r="CO44" s="8"/>
      <c r="CP44" s="8"/>
      <c r="CQ44" s="8"/>
      <c r="CR44" s="8"/>
      <c r="CS44" s="8"/>
      <c r="CT44" s="8"/>
      <c r="CU44" s="8"/>
      <c r="CV44" s="8"/>
      <c r="CW44" s="8"/>
      <c r="CX44" s="8"/>
      <c r="CY44" s="8"/>
      <c r="CZ44" s="8"/>
      <c r="DA44" s="8"/>
      <c r="DB44" s="8"/>
      <c r="DC44" s="8"/>
      <c r="DD44" s="8"/>
      <c r="DE44" s="8"/>
      <c r="DF44" s="8"/>
      <c r="DG44" s="8"/>
      <c r="DH44" s="8"/>
      <c r="DI44" s="8"/>
      <c r="DJ44" s="8"/>
      <c r="DK44" s="8"/>
      <c r="DL44" s="8"/>
      <c r="DM44" s="8"/>
      <c r="DN44" s="8"/>
      <c r="DO44" s="8"/>
      <c r="DP44" s="8"/>
      <c r="DQ44" s="8"/>
      <c r="DR44" s="8"/>
      <c r="DS44" s="8"/>
      <c r="DT44" s="8"/>
      <c r="DU44" s="8"/>
      <c r="DV44" s="8"/>
      <c r="DW44" s="8"/>
      <c r="DX44" s="8"/>
      <c r="DY44" s="8"/>
      <c r="DZ44" s="8"/>
      <c r="EA44" s="8"/>
      <c r="EB44" s="8"/>
      <c r="EC44" s="8"/>
      <c r="ED44" s="8"/>
      <c r="EE44" s="8"/>
      <c r="EF44" s="8"/>
      <c r="EG44" s="8"/>
      <c r="EH44" s="8"/>
      <c r="EI44" s="8"/>
      <c r="EJ44" s="8"/>
      <c r="EK44" s="8"/>
      <c r="EL44" s="8"/>
      <c r="EM44" s="8"/>
      <c r="EN44" s="8"/>
      <c r="EO44" s="8"/>
      <c r="EP44" s="8"/>
      <c r="EQ44" s="8"/>
      <c r="ER44" s="8"/>
      <c r="ES44" s="8"/>
      <c r="ET44" s="8"/>
      <c r="EU44" s="8"/>
      <c r="EV44" s="8"/>
      <c r="EW44" s="8"/>
      <c r="EX44" s="8"/>
      <c r="EY44" s="8"/>
      <c r="EZ44" s="8"/>
      <c r="FA44" s="8"/>
      <c r="FB44" s="8"/>
      <c r="FC44" s="2"/>
      <c r="FD44" s="2"/>
    </row>
    <row r="45" spans="1:160" ht="12.75">
      <c r="A45" s="40" t="s">
        <v>81</v>
      </c>
      <c r="B45" s="41" t="s">
        <v>82</v>
      </c>
      <c r="C45" s="42">
        <f>+C46</f>
        <v>0</v>
      </c>
      <c r="D45" s="42">
        <f>+D46</f>
        <v>0</v>
      </c>
      <c r="E45" s="42">
        <f>+E46</f>
        <v>0</v>
      </c>
      <c r="F45" s="42">
        <f>+F46</f>
        <v>0</v>
      </c>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c r="BQ45" s="8"/>
      <c r="BR45" s="8"/>
      <c r="BS45" s="8"/>
      <c r="BT45" s="8"/>
      <c r="BU45" s="8"/>
      <c r="BV45" s="8"/>
      <c r="BW45" s="8"/>
      <c r="BX45" s="8"/>
      <c r="BY45" s="8"/>
      <c r="BZ45" s="8"/>
      <c r="CA45" s="8"/>
      <c r="CB45" s="8"/>
      <c r="CC45" s="8"/>
      <c r="CD45" s="8"/>
      <c r="CE45" s="8"/>
      <c r="CF45" s="8"/>
      <c r="CG45" s="8"/>
      <c r="CH45" s="8"/>
      <c r="CI45" s="8"/>
      <c r="CJ45" s="8"/>
      <c r="CK45" s="8"/>
      <c r="CL45" s="8"/>
      <c r="CM45" s="8"/>
      <c r="CN45" s="8"/>
      <c r="CO45" s="8"/>
      <c r="CP45" s="8"/>
      <c r="CQ45" s="8"/>
      <c r="CR45" s="8"/>
      <c r="CS45" s="8"/>
      <c r="CT45" s="8"/>
      <c r="CU45" s="8"/>
      <c r="CV45" s="8"/>
      <c r="CW45" s="8"/>
      <c r="CX45" s="8"/>
      <c r="CY45" s="8"/>
      <c r="CZ45" s="8"/>
      <c r="DA45" s="8"/>
      <c r="DB45" s="8"/>
      <c r="DC45" s="8"/>
      <c r="DD45" s="8"/>
      <c r="DE45" s="8"/>
      <c r="DF45" s="8"/>
      <c r="DG45" s="8"/>
      <c r="DH45" s="8"/>
      <c r="DI45" s="8"/>
      <c r="DJ45" s="8"/>
      <c r="DK45" s="8"/>
      <c r="DL45" s="8"/>
      <c r="DM45" s="8"/>
      <c r="DN45" s="8"/>
      <c r="DO45" s="8"/>
      <c r="DP45" s="8"/>
      <c r="DQ45" s="8"/>
      <c r="DR45" s="8"/>
      <c r="DS45" s="8"/>
      <c r="DT45" s="8"/>
      <c r="DU45" s="8"/>
      <c r="DV45" s="8"/>
      <c r="DW45" s="8"/>
      <c r="DX45" s="8"/>
      <c r="DY45" s="8"/>
      <c r="DZ45" s="8"/>
      <c r="EA45" s="8"/>
      <c r="EB45" s="8"/>
      <c r="EC45" s="8"/>
      <c r="ED45" s="8"/>
      <c r="EE45" s="8"/>
      <c r="EF45" s="8"/>
      <c r="EG45" s="8"/>
      <c r="EH45" s="8"/>
      <c r="EI45" s="8"/>
      <c r="EJ45" s="8"/>
      <c r="EK45" s="8"/>
      <c r="EL45" s="8"/>
      <c r="EM45" s="8"/>
      <c r="EN45" s="8"/>
      <c r="EO45" s="8"/>
      <c r="EP45" s="8"/>
      <c r="EQ45" s="8"/>
      <c r="ER45" s="8"/>
      <c r="ES45" s="8"/>
      <c r="ET45" s="8"/>
      <c r="EU45" s="8"/>
      <c r="EV45" s="8"/>
      <c r="EW45" s="8"/>
      <c r="EX45" s="8"/>
      <c r="EY45" s="8"/>
      <c r="EZ45" s="8"/>
      <c r="FA45" s="8"/>
      <c r="FB45" s="8"/>
      <c r="FC45" s="2"/>
      <c r="FD45" s="2"/>
    </row>
    <row r="46" spans="1:160" ht="12.75">
      <c r="A46" s="44" t="s">
        <v>83</v>
      </c>
      <c r="B46" s="45" t="s">
        <v>84</v>
      </c>
      <c r="C46" s="42"/>
      <c r="D46" s="43"/>
      <c r="E46" s="43"/>
      <c r="F46" s="43"/>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c r="BQ46" s="8"/>
      <c r="BR46" s="8"/>
      <c r="BS46" s="8"/>
      <c r="BT46" s="8"/>
      <c r="BU46" s="8"/>
      <c r="BV46" s="8"/>
      <c r="BW46" s="8"/>
      <c r="BX46" s="8"/>
      <c r="BY46" s="8"/>
      <c r="BZ46" s="8"/>
      <c r="CA46" s="8"/>
      <c r="CB46" s="8"/>
      <c r="CC46" s="8"/>
      <c r="CD46" s="8"/>
      <c r="CE46" s="8"/>
      <c r="CF46" s="8"/>
      <c r="CG46" s="8"/>
      <c r="CH46" s="8"/>
      <c r="CI46" s="8"/>
      <c r="CJ46" s="8"/>
      <c r="CK46" s="8"/>
      <c r="CL46" s="8"/>
      <c r="CM46" s="8"/>
      <c r="CN46" s="8"/>
      <c r="CO46" s="8"/>
      <c r="CP46" s="8"/>
      <c r="CQ46" s="8"/>
      <c r="CR46" s="8"/>
      <c r="CS46" s="8"/>
      <c r="CT46" s="8"/>
      <c r="CU46" s="8"/>
      <c r="CV46" s="8"/>
      <c r="CW46" s="8"/>
      <c r="CX46" s="8"/>
      <c r="CY46" s="8"/>
      <c r="CZ46" s="8"/>
      <c r="DA46" s="8"/>
      <c r="DB46" s="8"/>
      <c r="DC46" s="8"/>
      <c r="DD46" s="8"/>
      <c r="DE46" s="8"/>
      <c r="DF46" s="8"/>
      <c r="DG46" s="8"/>
      <c r="DH46" s="8"/>
      <c r="DI46" s="8"/>
      <c r="DJ46" s="8"/>
      <c r="DK46" s="8"/>
      <c r="DL46" s="8"/>
      <c r="DM46" s="8"/>
      <c r="DN46" s="8"/>
      <c r="DO46" s="8"/>
      <c r="DP46" s="8"/>
      <c r="DQ46" s="8"/>
      <c r="DR46" s="8"/>
      <c r="DS46" s="8"/>
      <c r="DT46" s="8"/>
      <c r="DU46" s="8"/>
      <c r="DV46" s="8"/>
      <c r="DW46" s="8"/>
      <c r="DX46" s="8"/>
      <c r="DY46" s="8"/>
      <c r="DZ46" s="8"/>
      <c r="EA46" s="8"/>
      <c r="EB46" s="8"/>
      <c r="EC46" s="8"/>
      <c r="ED46" s="8"/>
      <c r="EE46" s="8"/>
      <c r="EF46" s="8"/>
      <c r="EG46" s="8"/>
      <c r="EH46" s="8"/>
      <c r="EI46" s="8"/>
      <c r="EJ46" s="8"/>
      <c r="EK46" s="8"/>
      <c r="EL46" s="8"/>
      <c r="EM46" s="8"/>
      <c r="EN46" s="8"/>
      <c r="EO46" s="8"/>
      <c r="EP46" s="8"/>
      <c r="EQ46" s="8"/>
      <c r="ER46" s="8"/>
      <c r="ES46" s="8"/>
      <c r="ET46" s="8"/>
      <c r="EU46" s="8"/>
      <c r="EV46" s="8"/>
      <c r="EW46" s="8"/>
      <c r="EX46" s="8"/>
      <c r="EY46" s="8"/>
      <c r="EZ46" s="8"/>
      <c r="FA46" s="8"/>
      <c r="FB46" s="8"/>
      <c r="FC46" s="2"/>
      <c r="FD46" s="2"/>
    </row>
    <row r="47" spans="1:171" s="12" customFormat="1" ht="12.75">
      <c r="A47" s="49" t="s">
        <v>85</v>
      </c>
      <c r="B47" s="41" t="s">
        <v>86</v>
      </c>
      <c r="C47" s="42">
        <f>+C48+C52</f>
        <v>204</v>
      </c>
      <c r="D47" s="42">
        <f>+D48+D52</f>
        <v>182</v>
      </c>
      <c r="E47" s="42">
        <f>+E48+E52</f>
        <v>62.297</v>
      </c>
      <c r="F47" s="42">
        <f>+F48+F52</f>
        <v>36.997</v>
      </c>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c r="AN47" s="8"/>
      <c r="AO47" s="8"/>
      <c r="AP47" s="8"/>
      <c r="AQ47" s="8"/>
      <c r="AR47" s="8"/>
      <c r="AS47" s="8"/>
      <c r="AT47" s="8"/>
      <c r="AU47" s="8"/>
      <c r="AV47" s="8"/>
      <c r="AW47" s="8"/>
      <c r="AX47" s="8"/>
      <c r="AY47" s="8"/>
      <c r="AZ47" s="8"/>
      <c r="BA47" s="8"/>
      <c r="BB47" s="8"/>
      <c r="BC47" s="8"/>
      <c r="BD47" s="8"/>
      <c r="BE47" s="8"/>
      <c r="BF47" s="8"/>
      <c r="BG47" s="8"/>
      <c r="BH47" s="8"/>
      <c r="BI47" s="8"/>
      <c r="BJ47" s="8"/>
      <c r="BK47" s="8"/>
      <c r="BL47" s="8"/>
      <c r="BM47" s="8"/>
      <c r="BN47" s="8"/>
      <c r="BO47" s="8"/>
      <c r="BP47" s="8"/>
      <c r="BQ47" s="8"/>
      <c r="BR47" s="8"/>
      <c r="BS47" s="8"/>
      <c r="BT47" s="8"/>
      <c r="BU47" s="8"/>
      <c r="BV47" s="8"/>
      <c r="BW47" s="8"/>
      <c r="BX47" s="8"/>
      <c r="BY47" s="8"/>
      <c r="BZ47" s="8"/>
      <c r="CA47" s="8"/>
      <c r="CB47" s="8"/>
      <c r="CC47" s="8"/>
      <c r="CD47" s="8"/>
      <c r="CE47" s="8"/>
      <c r="CF47" s="8"/>
      <c r="CG47" s="8"/>
      <c r="CH47" s="8"/>
      <c r="CI47" s="8"/>
      <c r="CJ47" s="8"/>
      <c r="CK47" s="8"/>
      <c r="CL47" s="8"/>
      <c r="CM47" s="8"/>
      <c r="CN47" s="8"/>
      <c r="CO47" s="8"/>
      <c r="CP47" s="8"/>
      <c r="CQ47" s="8"/>
      <c r="CR47" s="8"/>
      <c r="CS47" s="8"/>
      <c r="CT47" s="8"/>
      <c r="CU47" s="8"/>
      <c r="CV47" s="8"/>
      <c r="CW47" s="8"/>
      <c r="CX47" s="8"/>
      <c r="CY47" s="8"/>
      <c r="CZ47" s="8"/>
      <c r="DA47" s="8"/>
      <c r="DB47" s="8"/>
      <c r="DC47" s="8"/>
      <c r="DD47" s="8"/>
      <c r="DE47" s="8"/>
      <c r="DF47" s="8"/>
      <c r="DG47" s="8"/>
      <c r="DH47" s="8"/>
      <c r="DI47" s="8"/>
      <c r="DJ47" s="8"/>
      <c r="DK47" s="8"/>
      <c r="DL47" s="8"/>
      <c r="DM47" s="8"/>
      <c r="DN47" s="8"/>
      <c r="DO47" s="8"/>
      <c r="DP47" s="8"/>
      <c r="DQ47" s="8"/>
      <c r="DR47" s="8"/>
      <c r="DS47" s="8"/>
      <c r="DT47" s="8"/>
      <c r="DU47" s="8"/>
      <c r="DV47" s="8"/>
      <c r="DW47" s="8"/>
      <c r="DX47" s="8"/>
      <c r="DY47" s="8"/>
      <c r="DZ47" s="8"/>
      <c r="EA47" s="8"/>
      <c r="EB47" s="8"/>
      <c r="EC47" s="8"/>
      <c r="ED47" s="8"/>
      <c r="EE47" s="8"/>
      <c r="EF47" s="8"/>
      <c r="EG47" s="8"/>
      <c r="EH47" s="8"/>
      <c r="EI47" s="8"/>
      <c r="EJ47" s="8"/>
      <c r="EK47" s="8"/>
      <c r="EL47" s="8"/>
      <c r="EM47" s="8"/>
      <c r="EN47" s="8"/>
      <c r="EO47" s="8"/>
      <c r="EP47" s="8"/>
      <c r="EQ47" s="8"/>
      <c r="ER47" s="8"/>
      <c r="ES47" s="8"/>
      <c r="ET47" s="8"/>
      <c r="EU47" s="8"/>
      <c r="EV47" s="8"/>
      <c r="EW47" s="8"/>
      <c r="EX47" s="8"/>
      <c r="EY47" s="8"/>
      <c r="EZ47" s="8"/>
      <c r="FA47" s="8"/>
      <c r="FB47" s="8"/>
      <c r="FC47" s="8"/>
      <c r="FD47" s="8"/>
      <c r="FE47" s="11"/>
      <c r="FF47" s="11"/>
      <c r="FG47" s="11"/>
      <c r="FH47" s="11"/>
      <c r="FI47" s="11"/>
      <c r="FJ47" s="11"/>
      <c r="FK47" s="11"/>
      <c r="FL47" s="11"/>
      <c r="FM47" s="11"/>
      <c r="FN47" s="11"/>
      <c r="FO47" s="11"/>
    </row>
    <row r="48" spans="1:160" ht="12.75">
      <c r="A48" s="40" t="s">
        <v>87</v>
      </c>
      <c r="B48" s="41" t="s">
        <v>88</v>
      </c>
      <c r="C48" s="42">
        <f>C51+C49+C50</f>
        <v>204</v>
      </c>
      <c r="D48" s="42">
        <f>D51+D49+D50</f>
        <v>182</v>
      </c>
      <c r="E48" s="42">
        <f>E51+E49+E50</f>
        <v>62.297</v>
      </c>
      <c r="F48" s="42">
        <f>F51+F49+F50</f>
        <v>36.997</v>
      </c>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2"/>
      <c r="FD48" s="2"/>
    </row>
    <row r="49" spans="1:160" ht="12.75">
      <c r="A49" s="106" t="s">
        <v>345</v>
      </c>
      <c r="B49" s="41" t="s">
        <v>89</v>
      </c>
      <c r="C49" s="42"/>
      <c r="D49" s="42"/>
      <c r="E49" s="42"/>
      <c r="F49" s="42"/>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c r="BQ49" s="8"/>
      <c r="BR49" s="8"/>
      <c r="BS49" s="8"/>
      <c r="BT49" s="8"/>
      <c r="BU49" s="8"/>
      <c r="BV49" s="8"/>
      <c r="BW49" s="8"/>
      <c r="BX49" s="8"/>
      <c r="BY49" s="8"/>
      <c r="BZ49" s="8"/>
      <c r="CA49" s="8"/>
      <c r="CB49" s="8"/>
      <c r="CC49" s="8"/>
      <c r="CD49" s="8"/>
      <c r="CE49" s="8"/>
      <c r="CF49" s="8"/>
      <c r="CG49" s="8"/>
      <c r="CH49" s="8"/>
      <c r="CI49" s="8"/>
      <c r="CJ49" s="8"/>
      <c r="CK49" s="8"/>
      <c r="CL49" s="8"/>
      <c r="CM49" s="8"/>
      <c r="CN49" s="8"/>
      <c r="CO49" s="8"/>
      <c r="CP49" s="8"/>
      <c r="CQ49" s="8"/>
      <c r="CR49" s="8"/>
      <c r="CS49" s="8"/>
      <c r="CT49" s="8"/>
      <c r="CU49" s="8"/>
      <c r="CV49" s="8"/>
      <c r="CW49" s="8"/>
      <c r="CX49" s="8"/>
      <c r="CY49" s="8"/>
      <c r="CZ49" s="8"/>
      <c r="DA49" s="8"/>
      <c r="DB49" s="8"/>
      <c r="DC49" s="8"/>
      <c r="DD49" s="8"/>
      <c r="DE49" s="8"/>
      <c r="DF49" s="8"/>
      <c r="DG49" s="8"/>
      <c r="DH49" s="8"/>
      <c r="DI49" s="8"/>
      <c r="DJ49" s="8"/>
      <c r="DK49" s="8"/>
      <c r="DL49" s="8"/>
      <c r="DM49" s="8"/>
      <c r="DN49" s="8"/>
      <c r="DO49" s="8"/>
      <c r="DP49" s="8"/>
      <c r="DQ49" s="8"/>
      <c r="DR49" s="8"/>
      <c r="DS49" s="8"/>
      <c r="DT49" s="8"/>
      <c r="DU49" s="8"/>
      <c r="DV49" s="8"/>
      <c r="DW49" s="8"/>
      <c r="DX49" s="8"/>
      <c r="DY49" s="8"/>
      <c r="DZ49" s="8"/>
      <c r="EA49" s="8"/>
      <c r="EB49" s="8"/>
      <c r="EC49" s="8"/>
      <c r="ED49" s="8"/>
      <c r="EE49" s="8"/>
      <c r="EF49" s="8"/>
      <c r="EG49" s="8"/>
      <c r="EH49" s="8"/>
      <c r="EI49" s="8"/>
      <c r="EJ49" s="8"/>
      <c r="EK49" s="8"/>
      <c r="EL49" s="8"/>
      <c r="EM49" s="8"/>
      <c r="EN49" s="8"/>
      <c r="EO49" s="8"/>
      <c r="EP49" s="8"/>
      <c r="EQ49" s="8"/>
      <c r="ER49" s="8"/>
      <c r="ES49" s="8"/>
      <c r="ET49" s="8"/>
      <c r="EU49" s="8"/>
      <c r="EV49" s="8"/>
      <c r="EW49" s="8"/>
      <c r="EX49" s="8"/>
      <c r="EY49" s="8"/>
      <c r="EZ49" s="8"/>
      <c r="FA49" s="8"/>
      <c r="FB49" s="8"/>
      <c r="FC49" s="2"/>
      <c r="FD49" s="2"/>
    </row>
    <row r="50" spans="1:160" ht="14.25" customHeight="1">
      <c r="A50" s="106" t="s">
        <v>346</v>
      </c>
      <c r="B50" s="41" t="s">
        <v>347</v>
      </c>
      <c r="C50" s="42"/>
      <c r="D50" s="42"/>
      <c r="E50" s="42"/>
      <c r="F50" s="42"/>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c r="BQ50" s="8"/>
      <c r="BR50" s="8"/>
      <c r="BS50" s="8"/>
      <c r="BT50" s="8"/>
      <c r="BU50" s="8"/>
      <c r="BV50" s="8"/>
      <c r="BW50" s="8"/>
      <c r="BX50" s="8"/>
      <c r="BY50" s="8"/>
      <c r="BZ50" s="8"/>
      <c r="CA50" s="8"/>
      <c r="CB50" s="8"/>
      <c r="CC50" s="8"/>
      <c r="CD50" s="8"/>
      <c r="CE50" s="8"/>
      <c r="CF50" s="8"/>
      <c r="CG50" s="8"/>
      <c r="CH50" s="8"/>
      <c r="CI50" s="8"/>
      <c r="CJ50" s="8"/>
      <c r="CK50" s="8"/>
      <c r="CL50" s="8"/>
      <c r="CM50" s="8"/>
      <c r="CN50" s="8"/>
      <c r="CO50" s="8"/>
      <c r="CP50" s="8"/>
      <c r="CQ50" s="8"/>
      <c r="CR50" s="8"/>
      <c r="CS50" s="8"/>
      <c r="CT50" s="8"/>
      <c r="CU50" s="8"/>
      <c r="CV50" s="8"/>
      <c r="CW50" s="8"/>
      <c r="CX50" s="8"/>
      <c r="CY50" s="8"/>
      <c r="CZ50" s="8"/>
      <c r="DA50" s="8"/>
      <c r="DB50" s="8"/>
      <c r="DC50" s="8"/>
      <c r="DD50" s="8"/>
      <c r="DE50" s="8"/>
      <c r="DF50" s="8"/>
      <c r="DG50" s="8"/>
      <c r="DH50" s="8"/>
      <c r="DI50" s="8"/>
      <c r="DJ50" s="8"/>
      <c r="DK50" s="8"/>
      <c r="DL50" s="8"/>
      <c r="DM50" s="8"/>
      <c r="DN50" s="8"/>
      <c r="DO50" s="8"/>
      <c r="DP50" s="8"/>
      <c r="DQ50" s="8"/>
      <c r="DR50" s="8"/>
      <c r="DS50" s="8"/>
      <c r="DT50" s="8"/>
      <c r="DU50" s="8"/>
      <c r="DV50" s="8"/>
      <c r="DW50" s="8"/>
      <c r="DX50" s="8"/>
      <c r="DY50" s="8"/>
      <c r="DZ50" s="8"/>
      <c r="EA50" s="8"/>
      <c r="EB50" s="8"/>
      <c r="EC50" s="8"/>
      <c r="ED50" s="8"/>
      <c r="EE50" s="8"/>
      <c r="EF50" s="8"/>
      <c r="EG50" s="8"/>
      <c r="EH50" s="8"/>
      <c r="EI50" s="8"/>
      <c r="EJ50" s="8"/>
      <c r="EK50" s="8"/>
      <c r="EL50" s="8"/>
      <c r="EM50" s="8"/>
      <c r="EN50" s="8"/>
      <c r="EO50" s="8"/>
      <c r="EP50" s="8"/>
      <c r="EQ50" s="8"/>
      <c r="ER50" s="8"/>
      <c r="ES50" s="8"/>
      <c r="ET50" s="8"/>
      <c r="EU50" s="8"/>
      <c r="EV50" s="8"/>
      <c r="EW50" s="8"/>
      <c r="EX50" s="8"/>
      <c r="EY50" s="8"/>
      <c r="EZ50" s="8"/>
      <c r="FA50" s="8"/>
      <c r="FB50" s="8"/>
      <c r="FC50" s="2"/>
      <c r="FD50" s="2"/>
    </row>
    <row r="51" spans="1:160" ht="12.75">
      <c r="A51" s="44" t="s">
        <v>90</v>
      </c>
      <c r="B51" s="50" t="s">
        <v>91</v>
      </c>
      <c r="C51" s="42">
        <v>204</v>
      </c>
      <c r="D51" s="43">
        <v>182</v>
      </c>
      <c r="E51" s="43">
        <v>62.297</v>
      </c>
      <c r="F51" s="43">
        <v>36.997</v>
      </c>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2"/>
      <c r="FD51" s="2"/>
    </row>
    <row r="52" spans="1:160" ht="12.75">
      <c r="A52" s="40" t="s">
        <v>92</v>
      </c>
      <c r="B52" s="41" t="s">
        <v>93</v>
      </c>
      <c r="C52" s="42">
        <f>C53</f>
        <v>0</v>
      </c>
      <c r="D52" s="42">
        <f>D53</f>
        <v>0</v>
      </c>
      <c r="E52" s="42">
        <f>E53</f>
        <v>0</v>
      </c>
      <c r="F52" s="42">
        <f>F53</f>
        <v>0</v>
      </c>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c r="BQ52" s="8"/>
      <c r="BR52" s="8"/>
      <c r="BS52" s="8"/>
      <c r="BT52" s="8"/>
      <c r="BU52" s="8"/>
      <c r="BV52" s="8"/>
      <c r="BW52" s="8"/>
      <c r="BX52" s="8"/>
      <c r="BY52" s="8"/>
      <c r="BZ52" s="8"/>
      <c r="CA52" s="8"/>
      <c r="CB52" s="8"/>
      <c r="CC52" s="8"/>
      <c r="CD52" s="8"/>
      <c r="CE52" s="8"/>
      <c r="CF52" s="8"/>
      <c r="CG52" s="8"/>
      <c r="CH52" s="8"/>
      <c r="CI52" s="8"/>
      <c r="CJ52" s="8"/>
      <c r="CK52" s="8"/>
      <c r="CL52" s="8"/>
      <c r="CM52" s="8"/>
      <c r="CN52" s="8"/>
      <c r="CO52" s="8"/>
      <c r="CP52" s="8"/>
      <c r="CQ52" s="8"/>
      <c r="CR52" s="8"/>
      <c r="CS52" s="8"/>
      <c r="CT52" s="8"/>
      <c r="CU52" s="8"/>
      <c r="CV52" s="8"/>
      <c r="CW52" s="8"/>
      <c r="CX52" s="8"/>
      <c r="CY52" s="8"/>
      <c r="CZ52" s="8"/>
      <c r="DA52" s="8"/>
      <c r="DB52" s="8"/>
      <c r="DC52" s="8"/>
      <c r="DD52" s="8"/>
      <c r="DE52" s="8"/>
      <c r="DF52" s="8"/>
      <c r="DG52" s="8"/>
      <c r="DH52" s="8"/>
      <c r="DI52" s="8"/>
      <c r="DJ52" s="8"/>
      <c r="DK52" s="8"/>
      <c r="DL52" s="8"/>
      <c r="DM52" s="8"/>
      <c r="DN52" s="8"/>
      <c r="DO52" s="8"/>
      <c r="DP52" s="8"/>
      <c r="DQ52" s="8"/>
      <c r="DR52" s="8"/>
      <c r="DS52" s="8"/>
      <c r="DT52" s="8"/>
      <c r="DU52" s="8"/>
      <c r="DV52" s="8"/>
      <c r="DW52" s="8"/>
      <c r="DX52" s="8"/>
      <c r="DY52" s="8"/>
      <c r="DZ52" s="8"/>
      <c r="EA52" s="8"/>
      <c r="EB52" s="8"/>
      <c r="EC52" s="8"/>
      <c r="ED52" s="8"/>
      <c r="EE52" s="8"/>
      <c r="EF52" s="8"/>
      <c r="EG52" s="8"/>
      <c r="EH52" s="8"/>
      <c r="EI52" s="8"/>
      <c r="EJ52" s="8"/>
      <c r="EK52" s="8"/>
      <c r="EL52" s="8"/>
      <c r="EM52" s="8"/>
      <c r="EN52" s="8"/>
      <c r="EO52" s="8"/>
      <c r="EP52" s="8"/>
      <c r="EQ52" s="8"/>
      <c r="ER52" s="8"/>
      <c r="ES52" s="8"/>
      <c r="ET52" s="8"/>
      <c r="EU52" s="8"/>
      <c r="EV52" s="8"/>
      <c r="EW52" s="8"/>
      <c r="EX52" s="8"/>
      <c r="EY52" s="8"/>
      <c r="EZ52" s="8"/>
      <c r="FA52" s="8"/>
      <c r="FB52" s="8"/>
      <c r="FC52" s="2"/>
      <c r="FD52" s="2"/>
    </row>
    <row r="53" spans="1:160" ht="12.75">
      <c r="A53" s="44" t="s">
        <v>94</v>
      </c>
      <c r="B53" s="50" t="s">
        <v>95</v>
      </c>
      <c r="C53" s="42"/>
      <c r="D53" s="43"/>
      <c r="E53" s="43"/>
      <c r="F53" s="43"/>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2"/>
      <c r="FD53" s="2"/>
    </row>
    <row r="54" spans="1:160" ht="12.75">
      <c r="A54" s="40" t="s">
        <v>96</v>
      </c>
      <c r="B54" s="41" t="s">
        <v>97</v>
      </c>
      <c r="C54" s="42">
        <f>+C55</f>
        <v>5388.43</v>
      </c>
      <c r="D54" s="42">
        <f>+D55</f>
        <v>1125.1699999999998</v>
      </c>
      <c r="E54" s="42">
        <f>+E55</f>
        <v>1424.6480000000001</v>
      </c>
      <c r="F54" s="42">
        <f>+F55</f>
        <v>505.539</v>
      </c>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2"/>
      <c r="FD54" s="2"/>
    </row>
    <row r="55" spans="1:160" ht="25.5">
      <c r="A55" s="40" t="s">
        <v>98</v>
      </c>
      <c r="B55" s="41" t="s">
        <v>99</v>
      </c>
      <c r="C55" s="42">
        <f>+C56+C68</f>
        <v>5388.43</v>
      </c>
      <c r="D55" s="42">
        <f>+D56+D68</f>
        <v>1125.1699999999998</v>
      </c>
      <c r="E55" s="42">
        <f>+E56+E68</f>
        <v>1424.6480000000001</v>
      </c>
      <c r="F55" s="42">
        <f>+F56+F68</f>
        <v>505.539</v>
      </c>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c r="BQ55" s="8"/>
      <c r="BR55" s="8"/>
      <c r="BS55" s="8"/>
      <c r="BT55" s="8"/>
      <c r="BU55" s="8"/>
      <c r="BV55" s="8"/>
      <c r="BW55" s="8"/>
      <c r="BX55" s="8"/>
      <c r="BY55" s="8"/>
      <c r="BZ55" s="8"/>
      <c r="CA55" s="8"/>
      <c r="CB55" s="8"/>
      <c r="CC55" s="8"/>
      <c r="CD55" s="8"/>
      <c r="CE55" s="8"/>
      <c r="CF55" s="8"/>
      <c r="CG55" s="8"/>
      <c r="CH55" s="8"/>
      <c r="CI55" s="8"/>
      <c r="CJ55" s="8"/>
      <c r="CK55" s="8"/>
      <c r="CL55" s="8"/>
      <c r="CM55" s="8"/>
      <c r="CN55" s="8"/>
      <c r="CO55" s="8"/>
      <c r="CP55" s="8"/>
      <c r="CQ55" s="8"/>
      <c r="CR55" s="8"/>
      <c r="CS55" s="8"/>
      <c r="CT55" s="8"/>
      <c r="CU55" s="8"/>
      <c r="CV55" s="8"/>
      <c r="CW55" s="8"/>
      <c r="CX55" s="8"/>
      <c r="CY55" s="8"/>
      <c r="CZ55" s="8"/>
      <c r="DA55" s="8"/>
      <c r="DB55" s="8"/>
      <c r="DC55" s="8"/>
      <c r="DD55" s="8"/>
      <c r="DE55" s="8"/>
      <c r="DF55" s="8"/>
      <c r="DG55" s="8"/>
      <c r="DH55" s="8"/>
      <c r="DI55" s="8"/>
      <c r="DJ55" s="8"/>
      <c r="DK55" s="8"/>
      <c r="DL55" s="8"/>
      <c r="DM55" s="8"/>
      <c r="DN55" s="8"/>
      <c r="DO55" s="8"/>
      <c r="DP55" s="8"/>
      <c r="DQ55" s="8"/>
      <c r="DR55" s="8"/>
      <c r="DS55" s="8"/>
      <c r="DT55" s="8"/>
      <c r="DU55" s="8"/>
      <c r="DV55" s="8"/>
      <c r="DW55" s="8"/>
      <c r="DX55" s="8"/>
      <c r="DY55" s="8"/>
      <c r="DZ55" s="8"/>
      <c r="EA55" s="8"/>
      <c r="EB55" s="8"/>
      <c r="EC55" s="8"/>
      <c r="ED55" s="8"/>
      <c r="EE55" s="8"/>
      <c r="EF55" s="8"/>
      <c r="EG55" s="8"/>
      <c r="EH55" s="8"/>
      <c r="EI55" s="8"/>
      <c r="EJ55" s="8"/>
      <c r="EK55" s="8"/>
      <c r="EL55" s="8"/>
      <c r="EM55" s="8"/>
      <c r="EN55" s="8"/>
      <c r="EO55" s="8"/>
      <c r="EP55" s="8"/>
      <c r="EQ55" s="8"/>
      <c r="ER55" s="8"/>
      <c r="ES55" s="8"/>
      <c r="ET55" s="8"/>
      <c r="EU55" s="8"/>
      <c r="EV55" s="8"/>
      <c r="EW55" s="8"/>
      <c r="EX55" s="8"/>
      <c r="EY55" s="8"/>
      <c r="EZ55" s="8"/>
      <c r="FA55" s="8"/>
      <c r="FB55" s="8"/>
      <c r="FC55" s="2"/>
      <c r="FD55" s="2"/>
    </row>
    <row r="56" spans="1:160" ht="12.75">
      <c r="A56" s="40" t="s">
        <v>100</v>
      </c>
      <c r="B56" s="41" t="s">
        <v>101</v>
      </c>
      <c r="C56" s="42">
        <f>C57+C58+C59+C60+C62+C63+C64+C65+C61+C66+C67</f>
        <v>4042.43</v>
      </c>
      <c r="D56" s="42">
        <f>D57+D58+D59+D60+D62+D63+D64+D65+D61+D66+D67</f>
        <v>822.8299999999999</v>
      </c>
      <c r="E56" s="42">
        <f>E57+E58+E59+E60+E62+E63+E64+E65+E61+E66+E67</f>
        <v>855.2660000000001</v>
      </c>
      <c r="F56" s="42">
        <f>F57+F58+F59+F60+F62+F63+F64+F65+F61+F66+F67</f>
        <v>314.57399999999996</v>
      </c>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8"/>
      <c r="CN56" s="8"/>
      <c r="CO56" s="8"/>
      <c r="CP56" s="8"/>
      <c r="CQ56" s="8"/>
      <c r="CR56" s="8"/>
      <c r="CS56" s="8"/>
      <c r="CT56" s="8"/>
      <c r="CU56" s="8"/>
      <c r="CV56" s="8"/>
      <c r="CW56" s="8"/>
      <c r="CX56" s="8"/>
      <c r="CY56" s="8"/>
      <c r="CZ56" s="8"/>
      <c r="DA56" s="8"/>
      <c r="DB56" s="8"/>
      <c r="DC56" s="8"/>
      <c r="DD56" s="8"/>
      <c r="DE56" s="8"/>
      <c r="DF56" s="8"/>
      <c r="DG56" s="8"/>
      <c r="DH56" s="8"/>
      <c r="DI56" s="8"/>
      <c r="DJ56" s="8"/>
      <c r="DK56" s="8"/>
      <c r="DL56" s="8"/>
      <c r="DM56" s="8"/>
      <c r="DN56" s="8"/>
      <c r="DO56" s="8"/>
      <c r="DP56" s="8"/>
      <c r="DQ56" s="8"/>
      <c r="DR56" s="8"/>
      <c r="DS56" s="8"/>
      <c r="DT56" s="8"/>
      <c r="DU56" s="8"/>
      <c r="DV56" s="8"/>
      <c r="DW56" s="8"/>
      <c r="DX56" s="8"/>
      <c r="DY56" s="8"/>
      <c r="DZ56" s="8"/>
      <c r="EA56" s="8"/>
      <c r="EB56" s="8"/>
      <c r="EC56" s="8"/>
      <c r="ED56" s="8"/>
      <c r="EE56" s="8"/>
      <c r="EF56" s="8"/>
      <c r="EG56" s="8"/>
      <c r="EH56" s="8"/>
      <c r="EI56" s="8"/>
      <c r="EJ56" s="8"/>
      <c r="EK56" s="8"/>
      <c r="EL56" s="8"/>
      <c r="EM56" s="8"/>
      <c r="EN56" s="8"/>
      <c r="EO56" s="8"/>
      <c r="EP56" s="8"/>
      <c r="EQ56" s="8"/>
      <c r="ER56" s="8"/>
      <c r="ES56" s="8"/>
      <c r="ET56" s="8"/>
      <c r="EU56" s="8"/>
      <c r="EV56" s="8"/>
      <c r="EW56" s="8"/>
      <c r="EX56" s="8"/>
      <c r="EY56" s="8"/>
      <c r="EZ56" s="8"/>
      <c r="FA56" s="8"/>
      <c r="FB56" s="8"/>
      <c r="FC56" s="2"/>
      <c r="FD56" s="2"/>
    </row>
    <row r="57" spans="1:160" ht="25.5">
      <c r="A57" s="44" t="s">
        <v>102</v>
      </c>
      <c r="B57" s="50" t="s">
        <v>103</v>
      </c>
      <c r="C57" s="42"/>
      <c r="D57" s="43"/>
      <c r="E57" s="43"/>
      <c r="F57" s="43"/>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c r="BQ57" s="8"/>
      <c r="BR57" s="8"/>
      <c r="BS57" s="8"/>
      <c r="BT57" s="8"/>
      <c r="BU57" s="8"/>
      <c r="BV57" s="8"/>
      <c r="BW57" s="8"/>
      <c r="BX57" s="8"/>
      <c r="BY57" s="8"/>
      <c r="BZ57" s="8"/>
      <c r="CA57" s="8"/>
      <c r="CB57" s="8"/>
      <c r="CC57" s="8"/>
      <c r="CD57" s="8"/>
      <c r="CE57" s="8"/>
      <c r="CF57" s="8"/>
      <c r="CG57" s="8"/>
      <c r="CH57" s="8"/>
      <c r="CI57" s="8"/>
      <c r="CJ57" s="8"/>
      <c r="CK57" s="8"/>
      <c r="CL57" s="8"/>
      <c r="CM57" s="8"/>
      <c r="CN57" s="8"/>
      <c r="CO57" s="8"/>
      <c r="CP57" s="8"/>
      <c r="CQ57" s="8"/>
      <c r="CR57" s="8"/>
      <c r="CS57" s="8"/>
      <c r="CT57" s="8"/>
      <c r="CU57" s="8"/>
      <c r="CV57" s="8"/>
      <c r="CW57" s="8"/>
      <c r="CX57" s="8"/>
      <c r="CY57" s="8"/>
      <c r="CZ57" s="8"/>
      <c r="DA57" s="8"/>
      <c r="DB57" s="8"/>
      <c r="DC57" s="8"/>
      <c r="DD57" s="8"/>
      <c r="DE57" s="8"/>
      <c r="DF57" s="8"/>
      <c r="DG57" s="8"/>
      <c r="DH57" s="8"/>
      <c r="DI57" s="8"/>
      <c r="DJ57" s="8"/>
      <c r="DK57" s="8"/>
      <c r="DL57" s="8"/>
      <c r="DM57" s="8"/>
      <c r="DN57" s="8"/>
      <c r="DO57" s="8"/>
      <c r="DP57" s="8"/>
      <c r="DQ57" s="8"/>
      <c r="DR57" s="8"/>
      <c r="DS57" s="8"/>
      <c r="DT57" s="8"/>
      <c r="DU57" s="8"/>
      <c r="DV57" s="8"/>
      <c r="DW57" s="8"/>
      <c r="DX57" s="8"/>
      <c r="DY57" s="8"/>
      <c r="DZ57" s="8"/>
      <c r="EA57" s="8"/>
      <c r="EB57" s="8"/>
      <c r="EC57" s="8"/>
      <c r="ED57" s="8"/>
      <c r="EE57" s="8"/>
      <c r="EF57" s="8"/>
      <c r="EG57" s="8"/>
      <c r="EH57" s="8"/>
      <c r="EI57" s="8"/>
      <c r="EJ57" s="8"/>
      <c r="EK57" s="8"/>
      <c r="EL57" s="8"/>
      <c r="EM57" s="8"/>
      <c r="EN57" s="8"/>
      <c r="EO57" s="8"/>
      <c r="EP57" s="8"/>
      <c r="EQ57" s="8"/>
      <c r="ER57" s="8"/>
      <c r="ES57" s="8"/>
      <c r="ET57" s="8"/>
      <c r="EU57" s="8"/>
      <c r="EV57" s="8"/>
      <c r="EW57" s="8"/>
      <c r="EX57" s="8"/>
      <c r="EY57" s="8"/>
      <c r="EZ57" s="8"/>
      <c r="FA57" s="8"/>
      <c r="FB57" s="8"/>
      <c r="FC57" s="2"/>
      <c r="FD57" s="2"/>
    </row>
    <row r="58" spans="1:160" ht="25.5">
      <c r="A58" s="44" t="s">
        <v>104</v>
      </c>
      <c r="B58" s="50" t="s">
        <v>105</v>
      </c>
      <c r="C58" s="42">
        <v>69</v>
      </c>
      <c r="D58" s="43">
        <v>29</v>
      </c>
      <c r="E58" s="43">
        <v>404.947</v>
      </c>
      <c r="F58" s="43">
        <v>148.409</v>
      </c>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c r="BQ58" s="8"/>
      <c r="BR58" s="8"/>
      <c r="BS58" s="8"/>
      <c r="BT58" s="8"/>
      <c r="BU58" s="8"/>
      <c r="BV58" s="8"/>
      <c r="BW58" s="8"/>
      <c r="BX58" s="8"/>
      <c r="BY58" s="8"/>
      <c r="BZ58" s="8"/>
      <c r="CA58" s="8"/>
      <c r="CB58" s="8"/>
      <c r="CC58" s="8"/>
      <c r="CD58" s="8"/>
      <c r="CE58" s="8"/>
      <c r="CF58" s="8"/>
      <c r="CG58" s="8"/>
      <c r="CH58" s="8"/>
      <c r="CI58" s="8"/>
      <c r="CJ58" s="8"/>
      <c r="CK58" s="8"/>
      <c r="CL58" s="8"/>
      <c r="CM58" s="8"/>
      <c r="CN58" s="8"/>
      <c r="CO58" s="8"/>
      <c r="CP58" s="8"/>
      <c r="CQ58" s="8"/>
      <c r="CR58" s="8"/>
      <c r="CS58" s="8"/>
      <c r="CT58" s="8"/>
      <c r="CU58" s="8"/>
      <c r="CV58" s="8"/>
      <c r="CW58" s="8"/>
      <c r="CX58" s="8"/>
      <c r="CY58" s="8"/>
      <c r="CZ58" s="8"/>
      <c r="DA58" s="8"/>
      <c r="DB58" s="8"/>
      <c r="DC58" s="8"/>
      <c r="DD58" s="8"/>
      <c r="DE58" s="8"/>
      <c r="DF58" s="8"/>
      <c r="DG58" s="8"/>
      <c r="DH58" s="8"/>
      <c r="DI58" s="8"/>
      <c r="DJ58" s="8"/>
      <c r="DK58" s="8"/>
      <c r="DL58" s="8"/>
      <c r="DM58" s="8"/>
      <c r="DN58" s="8"/>
      <c r="DO58" s="8"/>
      <c r="DP58" s="8"/>
      <c r="DQ58" s="8"/>
      <c r="DR58" s="8"/>
      <c r="DS58" s="8"/>
      <c r="DT58" s="8"/>
      <c r="DU58" s="8"/>
      <c r="DV58" s="8"/>
      <c r="DW58" s="8"/>
      <c r="DX58" s="8"/>
      <c r="DY58" s="8"/>
      <c r="DZ58" s="8"/>
      <c r="EA58" s="8"/>
      <c r="EB58" s="8"/>
      <c r="EC58" s="8"/>
      <c r="ED58" s="8"/>
      <c r="EE58" s="8"/>
      <c r="EF58" s="8"/>
      <c r="EG58" s="8"/>
      <c r="EH58" s="8"/>
      <c r="EI58" s="8"/>
      <c r="EJ58" s="8"/>
      <c r="EK58" s="8"/>
      <c r="EL58" s="8"/>
      <c r="EM58" s="8"/>
      <c r="EN58" s="8"/>
      <c r="EO58" s="8"/>
      <c r="EP58" s="8"/>
      <c r="EQ58" s="8"/>
      <c r="ER58" s="8"/>
      <c r="ES58" s="8"/>
      <c r="ET58" s="8"/>
      <c r="EU58" s="8"/>
      <c r="EV58" s="8"/>
      <c r="EW58" s="8"/>
      <c r="EX58" s="8"/>
      <c r="EY58" s="8"/>
      <c r="EZ58" s="8"/>
      <c r="FA58" s="8"/>
      <c r="FB58" s="8"/>
      <c r="FC58" s="2"/>
      <c r="FD58" s="2"/>
    </row>
    <row r="59" spans="1:160" ht="25.5">
      <c r="A59" s="51" t="s">
        <v>106</v>
      </c>
      <c r="B59" s="50" t="s">
        <v>107</v>
      </c>
      <c r="C59" s="42"/>
      <c r="D59" s="43"/>
      <c r="E59" s="43"/>
      <c r="F59" s="43"/>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c r="BQ59" s="8"/>
      <c r="BR59" s="8"/>
      <c r="BS59" s="8"/>
      <c r="BT59" s="8"/>
      <c r="BU59" s="8"/>
      <c r="BV59" s="8"/>
      <c r="BW59" s="8"/>
      <c r="BX59" s="8"/>
      <c r="BY59" s="8"/>
      <c r="BZ59" s="8"/>
      <c r="CA59" s="8"/>
      <c r="CB59" s="8"/>
      <c r="CC59" s="8"/>
      <c r="CD59" s="8"/>
      <c r="CE59" s="8"/>
      <c r="CF59" s="8"/>
      <c r="CG59" s="8"/>
      <c r="CH59" s="8"/>
      <c r="CI59" s="8"/>
      <c r="CJ59" s="8"/>
      <c r="CK59" s="8"/>
      <c r="CL59" s="8"/>
      <c r="CM59" s="8"/>
      <c r="CN59" s="8"/>
      <c r="CO59" s="8"/>
      <c r="CP59" s="8"/>
      <c r="CQ59" s="8"/>
      <c r="CR59" s="8"/>
      <c r="CS59" s="8"/>
      <c r="CT59" s="8"/>
      <c r="CU59" s="8"/>
      <c r="CV59" s="8"/>
      <c r="CW59" s="8"/>
      <c r="CX59" s="8"/>
      <c r="CY59" s="8"/>
      <c r="CZ59" s="8"/>
      <c r="DA59" s="8"/>
      <c r="DB59" s="8"/>
      <c r="DC59" s="8"/>
      <c r="DD59" s="8"/>
      <c r="DE59" s="8"/>
      <c r="DF59" s="8"/>
      <c r="DG59" s="8"/>
      <c r="DH59" s="8"/>
      <c r="DI59" s="8"/>
      <c r="DJ59" s="8"/>
      <c r="DK59" s="8"/>
      <c r="DL59" s="8"/>
      <c r="DM59" s="8"/>
      <c r="DN59" s="8"/>
      <c r="DO59" s="8"/>
      <c r="DP59" s="8"/>
      <c r="DQ59" s="8"/>
      <c r="DR59" s="8"/>
      <c r="DS59" s="8"/>
      <c r="DT59" s="8"/>
      <c r="DU59" s="8"/>
      <c r="DV59" s="8"/>
      <c r="DW59" s="8"/>
      <c r="DX59" s="8"/>
      <c r="DY59" s="8"/>
      <c r="DZ59" s="8"/>
      <c r="EA59" s="8"/>
      <c r="EB59" s="8"/>
      <c r="EC59" s="8"/>
      <c r="ED59" s="8"/>
      <c r="EE59" s="8"/>
      <c r="EF59" s="8"/>
      <c r="EG59" s="8"/>
      <c r="EH59" s="8"/>
      <c r="EI59" s="8"/>
      <c r="EJ59" s="8"/>
      <c r="EK59" s="8"/>
      <c r="EL59" s="8"/>
      <c r="EM59" s="8"/>
      <c r="EN59" s="8"/>
      <c r="EO59" s="8"/>
      <c r="EP59" s="8"/>
      <c r="EQ59" s="8"/>
      <c r="ER59" s="8"/>
      <c r="ES59" s="8"/>
      <c r="ET59" s="8"/>
      <c r="EU59" s="8"/>
      <c r="EV59" s="8"/>
      <c r="EW59" s="8"/>
      <c r="EX59" s="8"/>
      <c r="EY59" s="8"/>
      <c r="EZ59" s="8"/>
      <c r="FA59" s="8"/>
      <c r="FB59" s="8"/>
      <c r="FC59" s="2"/>
      <c r="FD59" s="2"/>
    </row>
    <row r="60" spans="1:160" ht="25.5">
      <c r="A60" s="44" t="s">
        <v>108</v>
      </c>
      <c r="B60" s="52" t="s">
        <v>109</v>
      </c>
      <c r="C60" s="42">
        <v>1881</v>
      </c>
      <c r="D60" s="43">
        <v>348</v>
      </c>
      <c r="E60" s="43">
        <v>450.319</v>
      </c>
      <c r="F60" s="43">
        <v>166.165</v>
      </c>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c r="BQ60" s="8"/>
      <c r="BR60" s="8"/>
      <c r="BS60" s="8"/>
      <c r="BT60" s="8"/>
      <c r="BU60" s="8"/>
      <c r="BV60" s="8"/>
      <c r="BW60" s="8"/>
      <c r="BX60" s="8"/>
      <c r="BY60" s="8"/>
      <c r="BZ60" s="8"/>
      <c r="CA60" s="8"/>
      <c r="CB60" s="8"/>
      <c r="CC60" s="8"/>
      <c r="CD60" s="8"/>
      <c r="CE60" s="8"/>
      <c r="CF60" s="8"/>
      <c r="CG60" s="8"/>
      <c r="CH60" s="8"/>
      <c r="CI60" s="8"/>
      <c r="CJ60" s="8"/>
      <c r="CK60" s="8"/>
      <c r="CL60" s="8"/>
      <c r="CM60" s="8"/>
      <c r="CN60" s="8"/>
      <c r="CO60" s="8"/>
      <c r="CP60" s="8"/>
      <c r="CQ60" s="8"/>
      <c r="CR60" s="8"/>
      <c r="CS60" s="8"/>
      <c r="CT60" s="8"/>
      <c r="CU60" s="8"/>
      <c r="CV60" s="8"/>
      <c r="CW60" s="8"/>
      <c r="CX60" s="8"/>
      <c r="CY60" s="8"/>
      <c r="CZ60" s="8"/>
      <c r="DA60" s="8"/>
      <c r="DB60" s="8"/>
      <c r="DC60" s="8"/>
      <c r="DD60" s="8"/>
      <c r="DE60" s="8"/>
      <c r="DF60" s="8"/>
      <c r="DG60" s="8"/>
      <c r="DH60" s="8"/>
      <c r="DI60" s="8"/>
      <c r="DJ60" s="8"/>
      <c r="DK60" s="8"/>
      <c r="DL60" s="8"/>
      <c r="DM60" s="8"/>
      <c r="DN60" s="8"/>
      <c r="DO60" s="8"/>
      <c r="DP60" s="8"/>
      <c r="DQ60" s="8"/>
      <c r="DR60" s="8"/>
      <c r="DS60" s="8"/>
      <c r="DT60" s="8"/>
      <c r="DU60" s="8"/>
      <c r="DV60" s="8"/>
      <c r="DW60" s="8"/>
      <c r="DX60" s="8"/>
      <c r="DY60" s="8"/>
      <c r="DZ60" s="8"/>
      <c r="EA60" s="8"/>
      <c r="EB60" s="8"/>
      <c r="EC60" s="8"/>
      <c r="ED60" s="8"/>
      <c r="EE60" s="8"/>
      <c r="EF60" s="8"/>
      <c r="EG60" s="8"/>
      <c r="EH60" s="8"/>
      <c r="EI60" s="8"/>
      <c r="EJ60" s="8"/>
      <c r="EK60" s="8"/>
      <c r="EL60" s="8"/>
      <c r="EM60" s="8"/>
      <c r="EN60" s="8"/>
      <c r="EO60" s="8"/>
      <c r="EP60" s="8"/>
      <c r="EQ60" s="8"/>
      <c r="ER60" s="8"/>
      <c r="ES60" s="8"/>
      <c r="ET60" s="8"/>
      <c r="EU60" s="8"/>
      <c r="EV60" s="8"/>
      <c r="EW60" s="8"/>
      <c r="EX60" s="8"/>
      <c r="EY60" s="8"/>
      <c r="EZ60" s="8"/>
      <c r="FA60" s="8"/>
      <c r="FB60" s="8"/>
      <c r="FC60" s="2"/>
      <c r="FD60" s="2"/>
    </row>
    <row r="61" spans="1:160" ht="12.75">
      <c r="A61" s="44" t="s">
        <v>110</v>
      </c>
      <c r="B61" s="52" t="s">
        <v>111</v>
      </c>
      <c r="C61" s="42"/>
      <c r="D61" s="43"/>
      <c r="E61" s="43"/>
      <c r="F61" s="43"/>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c r="BQ61" s="8"/>
      <c r="BR61" s="8"/>
      <c r="BS61" s="8"/>
      <c r="BT61" s="8"/>
      <c r="BU61" s="8"/>
      <c r="BV61" s="8"/>
      <c r="BW61" s="8"/>
      <c r="BX61" s="8"/>
      <c r="BY61" s="8"/>
      <c r="BZ61" s="8"/>
      <c r="CA61" s="8"/>
      <c r="CB61" s="8"/>
      <c r="CC61" s="8"/>
      <c r="CD61" s="8"/>
      <c r="CE61" s="8"/>
      <c r="CF61" s="8"/>
      <c r="CG61" s="8"/>
      <c r="CH61" s="8"/>
      <c r="CI61" s="8"/>
      <c r="CJ61" s="8"/>
      <c r="CK61" s="8"/>
      <c r="CL61" s="8"/>
      <c r="CM61" s="8"/>
      <c r="CN61" s="8"/>
      <c r="CO61" s="8"/>
      <c r="CP61" s="8"/>
      <c r="CQ61" s="8"/>
      <c r="CR61" s="8"/>
      <c r="CS61" s="8"/>
      <c r="CT61" s="8"/>
      <c r="CU61" s="8"/>
      <c r="CV61" s="8"/>
      <c r="CW61" s="8"/>
      <c r="CX61" s="8"/>
      <c r="CY61" s="8"/>
      <c r="CZ61" s="8"/>
      <c r="DA61" s="8"/>
      <c r="DB61" s="8"/>
      <c r="DC61" s="8"/>
      <c r="DD61" s="8"/>
      <c r="DE61" s="8"/>
      <c r="DF61" s="8"/>
      <c r="DG61" s="8"/>
      <c r="DH61" s="8"/>
      <c r="DI61" s="8"/>
      <c r="DJ61" s="8"/>
      <c r="DK61" s="8"/>
      <c r="DL61" s="8"/>
      <c r="DM61" s="8"/>
      <c r="DN61" s="8"/>
      <c r="DO61" s="8"/>
      <c r="DP61" s="8"/>
      <c r="DQ61" s="8"/>
      <c r="DR61" s="8"/>
      <c r="DS61" s="8"/>
      <c r="DT61" s="8"/>
      <c r="DU61" s="8"/>
      <c r="DV61" s="8"/>
      <c r="DW61" s="8"/>
      <c r="DX61" s="8"/>
      <c r="DY61" s="8"/>
      <c r="DZ61" s="8"/>
      <c r="EA61" s="8"/>
      <c r="EB61" s="8"/>
      <c r="EC61" s="8"/>
      <c r="ED61" s="8"/>
      <c r="EE61" s="8"/>
      <c r="EF61" s="8"/>
      <c r="EG61" s="8"/>
      <c r="EH61" s="8"/>
      <c r="EI61" s="8"/>
      <c r="EJ61" s="8"/>
      <c r="EK61" s="8"/>
      <c r="EL61" s="8"/>
      <c r="EM61" s="8"/>
      <c r="EN61" s="8"/>
      <c r="EO61" s="8"/>
      <c r="EP61" s="8"/>
      <c r="EQ61" s="8"/>
      <c r="ER61" s="8"/>
      <c r="ES61" s="8"/>
      <c r="ET61" s="8"/>
      <c r="EU61" s="8"/>
      <c r="EV61" s="8"/>
      <c r="EW61" s="8"/>
      <c r="EX61" s="8"/>
      <c r="EY61" s="8"/>
      <c r="EZ61" s="8"/>
      <c r="FA61" s="8"/>
      <c r="FB61" s="8"/>
      <c r="FC61" s="2"/>
      <c r="FD61" s="2"/>
    </row>
    <row r="62" spans="1:160" ht="25.5">
      <c r="A62" s="44" t="s">
        <v>112</v>
      </c>
      <c r="B62" s="52" t="s">
        <v>113</v>
      </c>
      <c r="C62" s="42"/>
      <c r="D62" s="43"/>
      <c r="E62" s="43"/>
      <c r="F62" s="43"/>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c r="BQ62" s="8"/>
      <c r="BR62" s="8"/>
      <c r="BS62" s="8"/>
      <c r="BT62" s="8"/>
      <c r="BU62" s="8"/>
      <c r="BV62" s="8"/>
      <c r="BW62" s="8"/>
      <c r="BX62" s="8"/>
      <c r="BY62" s="8"/>
      <c r="BZ62" s="8"/>
      <c r="CA62" s="8"/>
      <c r="CB62" s="8"/>
      <c r="CC62" s="8"/>
      <c r="CD62" s="8"/>
      <c r="CE62" s="8"/>
      <c r="CF62" s="8"/>
      <c r="CG62" s="8"/>
      <c r="CH62" s="8"/>
      <c r="CI62" s="8"/>
      <c r="CJ62" s="8"/>
      <c r="CK62" s="8"/>
      <c r="CL62" s="8"/>
      <c r="CM62" s="8"/>
      <c r="CN62" s="8"/>
      <c r="CO62" s="8"/>
      <c r="CP62" s="8"/>
      <c r="CQ62" s="8"/>
      <c r="CR62" s="8"/>
      <c r="CS62" s="8"/>
      <c r="CT62" s="8"/>
      <c r="CU62" s="8"/>
      <c r="CV62" s="8"/>
      <c r="CW62" s="8"/>
      <c r="CX62" s="8"/>
      <c r="CY62" s="8"/>
      <c r="CZ62" s="8"/>
      <c r="DA62" s="8"/>
      <c r="DB62" s="8"/>
      <c r="DC62" s="8"/>
      <c r="DD62" s="8"/>
      <c r="DE62" s="8"/>
      <c r="DF62" s="8"/>
      <c r="DG62" s="8"/>
      <c r="DH62" s="8"/>
      <c r="DI62" s="8"/>
      <c r="DJ62" s="8"/>
      <c r="DK62" s="8"/>
      <c r="DL62" s="8"/>
      <c r="DM62" s="8"/>
      <c r="DN62" s="8"/>
      <c r="DO62" s="8"/>
      <c r="DP62" s="8"/>
      <c r="DQ62" s="8"/>
      <c r="DR62" s="8"/>
      <c r="DS62" s="8"/>
      <c r="DT62" s="8"/>
      <c r="DU62" s="8"/>
      <c r="DV62" s="8"/>
      <c r="DW62" s="8"/>
      <c r="DX62" s="8"/>
      <c r="DY62" s="8"/>
      <c r="DZ62" s="8"/>
      <c r="EA62" s="8"/>
      <c r="EB62" s="8"/>
      <c r="EC62" s="8"/>
      <c r="ED62" s="8"/>
      <c r="EE62" s="8"/>
      <c r="EF62" s="8"/>
      <c r="EG62" s="8"/>
      <c r="EH62" s="8"/>
      <c r="EI62" s="8"/>
      <c r="EJ62" s="8"/>
      <c r="EK62" s="8"/>
      <c r="EL62" s="8"/>
      <c r="EM62" s="8"/>
      <c r="EN62" s="8"/>
      <c r="EO62" s="8"/>
      <c r="EP62" s="8"/>
      <c r="EQ62" s="8"/>
      <c r="ER62" s="8"/>
      <c r="ES62" s="8"/>
      <c r="ET62" s="8"/>
      <c r="EU62" s="8"/>
      <c r="EV62" s="8"/>
      <c r="EW62" s="8"/>
      <c r="EX62" s="8"/>
      <c r="EY62" s="8"/>
      <c r="EZ62" s="8"/>
      <c r="FA62" s="8"/>
      <c r="FB62" s="8"/>
      <c r="FC62" s="2"/>
      <c r="FD62" s="2"/>
    </row>
    <row r="63" spans="1:160" ht="25.5">
      <c r="A63" s="44" t="s">
        <v>114</v>
      </c>
      <c r="B63" s="52" t="s">
        <v>115</v>
      </c>
      <c r="C63" s="42"/>
      <c r="D63" s="43"/>
      <c r="E63" s="43"/>
      <c r="F63" s="43"/>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2"/>
      <c r="FD63" s="2"/>
    </row>
    <row r="64" spans="1:160" ht="25.5">
      <c r="A64" s="44" t="s">
        <v>116</v>
      </c>
      <c r="B64" s="52" t="s">
        <v>117</v>
      </c>
      <c r="C64" s="42"/>
      <c r="D64" s="43"/>
      <c r="E64" s="43"/>
      <c r="F64" s="43"/>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c r="DC64" s="8"/>
      <c r="DD64" s="8"/>
      <c r="DE64" s="8"/>
      <c r="DF64" s="8"/>
      <c r="DG64" s="8"/>
      <c r="DH64" s="8"/>
      <c r="DI64" s="8"/>
      <c r="DJ64" s="8"/>
      <c r="DK64" s="8"/>
      <c r="DL64" s="8"/>
      <c r="DM64" s="8"/>
      <c r="DN64" s="8"/>
      <c r="DO64" s="8"/>
      <c r="DP64" s="8"/>
      <c r="DQ64" s="8"/>
      <c r="DR64" s="8"/>
      <c r="DS64" s="8"/>
      <c r="DT64" s="8"/>
      <c r="DU64" s="8"/>
      <c r="DV64" s="8"/>
      <c r="DW64" s="8"/>
      <c r="DX64" s="8"/>
      <c r="DY64" s="8"/>
      <c r="DZ64" s="8"/>
      <c r="EA64" s="8"/>
      <c r="EB64" s="8"/>
      <c r="EC64" s="8"/>
      <c r="ED64" s="8"/>
      <c r="EE64" s="8"/>
      <c r="EF64" s="8"/>
      <c r="EG64" s="8"/>
      <c r="EH64" s="8"/>
      <c r="EI64" s="8"/>
      <c r="EJ64" s="8"/>
      <c r="EK64" s="8"/>
      <c r="EL64" s="8"/>
      <c r="EM64" s="8"/>
      <c r="EN64" s="8"/>
      <c r="EO64" s="8"/>
      <c r="EP64" s="8"/>
      <c r="EQ64" s="8"/>
      <c r="ER64" s="8"/>
      <c r="ES64" s="8"/>
      <c r="ET64" s="8"/>
      <c r="EU64" s="8"/>
      <c r="EV64" s="8"/>
      <c r="EW64" s="8"/>
      <c r="EX64" s="8"/>
      <c r="EY64" s="8"/>
      <c r="EZ64" s="8"/>
      <c r="FA64" s="8"/>
      <c r="FB64" s="8"/>
      <c r="FC64" s="2"/>
      <c r="FD64" s="2"/>
    </row>
    <row r="65" spans="1:160" ht="51">
      <c r="A65" s="44" t="s">
        <v>118</v>
      </c>
      <c r="B65" s="52" t="s">
        <v>119</v>
      </c>
      <c r="C65" s="42"/>
      <c r="D65" s="43"/>
      <c r="E65" s="43"/>
      <c r="F65" s="43"/>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c r="DC65" s="8"/>
      <c r="DD65" s="8"/>
      <c r="DE65" s="8"/>
      <c r="DF65" s="8"/>
      <c r="DG65" s="8"/>
      <c r="DH65" s="8"/>
      <c r="DI65" s="8"/>
      <c r="DJ65" s="8"/>
      <c r="DK65" s="8"/>
      <c r="DL65" s="8"/>
      <c r="DM65" s="8"/>
      <c r="DN65" s="8"/>
      <c r="DO65" s="8"/>
      <c r="DP65" s="8"/>
      <c r="DQ65" s="8"/>
      <c r="DR65" s="8"/>
      <c r="DS65" s="8"/>
      <c r="DT65" s="8"/>
      <c r="DU65" s="8"/>
      <c r="DV65" s="8"/>
      <c r="DW65" s="8"/>
      <c r="DX65" s="8"/>
      <c r="DY65" s="8"/>
      <c r="DZ65" s="8"/>
      <c r="EA65" s="8"/>
      <c r="EB65" s="8"/>
      <c r="EC65" s="8"/>
      <c r="ED65" s="8"/>
      <c r="EE65" s="8"/>
      <c r="EF65" s="8"/>
      <c r="EG65" s="8"/>
      <c r="EH65" s="8"/>
      <c r="EI65" s="8"/>
      <c r="EJ65" s="8"/>
      <c r="EK65" s="8"/>
      <c r="EL65" s="8"/>
      <c r="EM65" s="8"/>
      <c r="EN65" s="8"/>
      <c r="EO65" s="8"/>
      <c r="EP65" s="8"/>
      <c r="EQ65" s="8"/>
      <c r="ER65" s="8"/>
      <c r="ES65" s="8"/>
      <c r="ET65" s="8"/>
      <c r="EU65" s="8"/>
      <c r="EV65" s="8"/>
      <c r="EW65" s="8"/>
      <c r="EX65" s="8"/>
      <c r="EY65" s="8"/>
      <c r="EZ65" s="8"/>
      <c r="FA65" s="8"/>
      <c r="FB65" s="8"/>
      <c r="FC65" s="2"/>
      <c r="FD65" s="2"/>
    </row>
    <row r="66" spans="1:160" ht="25.5">
      <c r="A66" s="44" t="s">
        <v>120</v>
      </c>
      <c r="B66" s="52" t="s">
        <v>121</v>
      </c>
      <c r="C66" s="42">
        <v>2092.43</v>
      </c>
      <c r="D66" s="43">
        <v>445.83</v>
      </c>
      <c r="E66" s="43"/>
      <c r="F66" s="43"/>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2"/>
      <c r="FD66" s="2"/>
    </row>
    <row r="67" spans="1:160" ht="25.5">
      <c r="A67" s="44" t="s">
        <v>360</v>
      </c>
      <c r="B67" s="52" t="s">
        <v>361</v>
      </c>
      <c r="C67" s="42"/>
      <c r="D67" s="43"/>
      <c r="E67" s="43"/>
      <c r="F67" s="43"/>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c r="BQ67" s="8"/>
      <c r="BR67" s="8"/>
      <c r="BS67" s="8"/>
      <c r="BT67" s="8"/>
      <c r="BU67" s="8"/>
      <c r="BV67" s="8"/>
      <c r="BW67" s="8"/>
      <c r="BX67" s="8"/>
      <c r="BY67" s="8"/>
      <c r="BZ67" s="8"/>
      <c r="CA67" s="8"/>
      <c r="CB67" s="8"/>
      <c r="CC67" s="8"/>
      <c r="CD67" s="8"/>
      <c r="CE67" s="8"/>
      <c r="CF67" s="8"/>
      <c r="CG67" s="8"/>
      <c r="CH67" s="8"/>
      <c r="CI67" s="8"/>
      <c r="CJ67" s="8"/>
      <c r="CK67" s="8"/>
      <c r="CL67" s="8"/>
      <c r="CM67" s="8"/>
      <c r="CN67" s="8"/>
      <c r="CO67" s="8"/>
      <c r="CP67" s="8"/>
      <c r="CQ67" s="8"/>
      <c r="CR67" s="8"/>
      <c r="CS67" s="8"/>
      <c r="CT67" s="8"/>
      <c r="CU67" s="8"/>
      <c r="CV67" s="8"/>
      <c r="CW67" s="8"/>
      <c r="CX67" s="8"/>
      <c r="CY67" s="8"/>
      <c r="CZ67" s="8"/>
      <c r="DA67" s="8"/>
      <c r="DB67" s="8"/>
      <c r="DC67" s="8"/>
      <c r="DD67" s="8"/>
      <c r="DE67" s="8"/>
      <c r="DF67" s="8"/>
      <c r="DG67" s="8"/>
      <c r="DH67" s="8"/>
      <c r="DI67" s="8"/>
      <c r="DJ67" s="8"/>
      <c r="DK67" s="8"/>
      <c r="DL67" s="8"/>
      <c r="DM67" s="8"/>
      <c r="DN67" s="8"/>
      <c r="DO67" s="8"/>
      <c r="DP67" s="8"/>
      <c r="DQ67" s="8"/>
      <c r="DR67" s="8"/>
      <c r="DS67" s="8"/>
      <c r="DT67" s="8"/>
      <c r="DU67" s="8"/>
      <c r="DV67" s="8"/>
      <c r="DW67" s="8"/>
      <c r="DX67" s="8"/>
      <c r="DY67" s="8"/>
      <c r="DZ67" s="8"/>
      <c r="EA67" s="8"/>
      <c r="EB67" s="8"/>
      <c r="EC67" s="8"/>
      <c r="ED67" s="8"/>
      <c r="EE67" s="8"/>
      <c r="EF67" s="8"/>
      <c r="EG67" s="8"/>
      <c r="EH67" s="8"/>
      <c r="EI67" s="8"/>
      <c r="EJ67" s="8"/>
      <c r="EK67" s="8"/>
      <c r="EL67" s="8"/>
      <c r="EM67" s="8"/>
      <c r="EN67" s="8"/>
      <c r="EO67" s="8"/>
      <c r="EP67" s="8"/>
      <c r="EQ67" s="8"/>
      <c r="ER67" s="8"/>
      <c r="ES67" s="8"/>
      <c r="ET67" s="8"/>
      <c r="EU67" s="8"/>
      <c r="EV67" s="8"/>
      <c r="EW67" s="8"/>
      <c r="EX67" s="8"/>
      <c r="EY67" s="8"/>
      <c r="EZ67" s="8"/>
      <c r="FA67" s="8"/>
      <c r="FB67" s="8"/>
      <c r="FC67" s="2"/>
      <c r="FD67" s="2"/>
    </row>
    <row r="68" spans="1:160" ht="12.75">
      <c r="A68" s="40" t="s">
        <v>122</v>
      </c>
      <c r="B68" s="41" t="s">
        <v>123</v>
      </c>
      <c r="C68" s="42">
        <f>+C69+C70+C71+C72+C73+C74+C75+C76</f>
        <v>1346</v>
      </c>
      <c r="D68" s="42">
        <f>+D69+D70+D71+D72+D73+D74+D75+D76</f>
        <v>302.34</v>
      </c>
      <c r="E68" s="42">
        <f>+E69+E70+E71+E72+E73+E74+E75+E76</f>
        <v>569.382</v>
      </c>
      <c r="F68" s="42">
        <f>+F69+F70+F71+F72+F73+F74+F75+F76</f>
        <v>190.965</v>
      </c>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c r="BQ68" s="8"/>
      <c r="BR68" s="8"/>
      <c r="BS68" s="8"/>
      <c r="BT68" s="8"/>
      <c r="BU68" s="8"/>
      <c r="BV68" s="8"/>
      <c r="BW68" s="8"/>
      <c r="BX68" s="8"/>
      <c r="BY68" s="8"/>
      <c r="BZ68" s="8"/>
      <c r="CA68" s="8"/>
      <c r="CB68" s="8"/>
      <c r="CC68" s="8"/>
      <c r="CD68" s="8"/>
      <c r="CE68" s="8"/>
      <c r="CF68" s="8"/>
      <c r="CG68" s="8"/>
      <c r="CH68" s="8"/>
      <c r="CI68" s="8"/>
      <c r="CJ68" s="8"/>
      <c r="CK68" s="8"/>
      <c r="CL68" s="8"/>
      <c r="CM68" s="8"/>
      <c r="CN68" s="8"/>
      <c r="CO68" s="8"/>
      <c r="CP68" s="8"/>
      <c r="CQ68" s="8"/>
      <c r="CR68" s="8"/>
      <c r="CS68" s="8"/>
      <c r="CT68" s="8"/>
      <c r="CU68" s="8"/>
      <c r="CV68" s="8"/>
      <c r="CW68" s="8"/>
      <c r="CX68" s="8"/>
      <c r="CY68" s="8"/>
      <c r="CZ68" s="8"/>
      <c r="DA68" s="8"/>
      <c r="DB68" s="8"/>
      <c r="DC68" s="8"/>
      <c r="DD68" s="8"/>
      <c r="DE68" s="8"/>
      <c r="DF68" s="8"/>
      <c r="DG68" s="8"/>
      <c r="DH68" s="8"/>
      <c r="DI68" s="8"/>
      <c r="DJ68" s="8"/>
      <c r="DK68" s="8"/>
      <c r="DL68" s="8"/>
      <c r="DM68" s="8"/>
      <c r="DN68" s="8"/>
      <c r="DO68" s="8"/>
      <c r="DP68" s="8"/>
      <c r="DQ68" s="8"/>
      <c r="DR68" s="8"/>
      <c r="DS68" s="8"/>
      <c r="DT68" s="8"/>
      <c r="DU68" s="8"/>
      <c r="DV68" s="8"/>
      <c r="DW68" s="8"/>
      <c r="DX68" s="8"/>
      <c r="DY68" s="8"/>
      <c r="DZ68" s="8"/>
      <c r="EA68" s="8"/>
      <c r="EB68" s="8"/>
      <c r="EC68" s="8"/>
      <c r="ED68" s="8"/>
      <c r="EE68" s="8"/>
      <c r="EF68" s="8"/>
      <c r="EG68" s="8"/>
      <c r="EH68" s="8"/>
      <c r="EI68" s="8"/>
      <c r="EJ68" s="8"/>
      <c r="EK68" s="8"/>
      <c r="EL68" s="8"/>
      <c r="EM68" s="8"/>
      <c r="EN68" s="8"/>
      <c r="EO68" s="8"/>
      <c r="EP68" s="8"/>
      <c r="EQ68" s="8"/>
      <c r="ER68" s="8"/>
      <c r="ES68" s="8"/>
      <c r="ET68" s="8"/>
      <c r="EU68" s="8"/>
      <c r="EV68" s="8"/>
      <c r="EW68" s="8"/>
      <c r="EX68" s="8"/>
      <c r="EY68" s="8"/>
      <c r="EZ68" s="8"/>
      <c r="FA68" s="8"/>
      <c r="FB68" s="8"/>
      <c r="FC68" s="2"/>
      <c r="FD68" s="2"/>
    </row>
    <row r="69" spans="1:160" ht="25.5">
      <c r="A69" s="44" t="s">
        <v>124</v>
      </c>
      <c r="B69" s="45" t="s">
        <v>125</v>
      </c>
      <c r="C69" s="42"/>
      <c r="D69" s="43"/>
      <c r="E69" s="43"/>
      <c r="F69" s="43"/>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2"/>
      <c r="FD69" s="2"/>
    </row>
    <row r="70" spans="1:160" ht="25.5">
      <c r="A70" s="44" t="s">
        <v>126</v>
      </c>
      <c r="B70" s="53" t="s">
        <v>109</v>
      </c>
      <c r="C70" s="42"/>
      <c r="D70" s="43"/>
      <c r="E70" s="43"/>
      <c r="F70" s="43"/>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c r="BQ70" s="8"/>
      <c r="BR70" s="8"/>
      <c r="BS70" s="8"/>
      <c r="BT70" s="8"/>
      <c r="BU70" s="8"/>
      <c r="BV70" s="8"/>
      <c r="BW70" s="8"/>
      <c r="BX70" s="8"/>
      <c r="BY70" s="8"/>
      <c r="BZ70" s="8"/>
      <c r="CA70" s="8"/>
      <c r="CB70" s="8"/>
      <c r="CC70" s="8"/>
      <c r="CD70" s="8"/>
      <c r="CE70" s="8"/>
      <c r="CF70" s="8"/>
      <c r="CG70" s="8"/>
      <c r="CH70" s="8"/>
      <c r="CI70" s="8"/>
      <c r="CJ70" s="8"/>
      <c r="CK70" s="8"/>
      <c r="CL70" s="8"/>
      <c r="CM70" s="8"/>
      <c r="CN70" s="8"/>
      <c r="CO70" s="8"/>
      <c r="CP70" s="8"/>
      <c r="CQ70" s="8"/>
      <c r="CR70" s="8"/>
      <c r="CS70" s="8"/>
      <c r="CT70" s="8"/>
      <c r="CU70" s="8"/>
      <c r="CV70" s="8"/>
      <c r="CW70" s="8"/>
      <c r="CX70" s="8"/>
      <c r="CY70" s="8"/>
      <c r="CZ70" s="8"/>
      <c r="DA70" s="8"/>
      <c r="DB70" s="8"/>
      <c r="DC70" s="8"/>
      <c r="DD70" s="8"/>
      <c r="DE70" s="8"/>
      <c r="DF70" s="8"/>
      <c r="DG70" s="8"/>
      <c r="DH70" s="8"/>
      <c r="DI70" s="8"/>
      <c r="DJ70" s="8"/>
      <c r="DK70" s="8"/>
      <c r="DL70" s="8"/>
      <c r="DM70" s="8"/>
      <c r="DN70" s="8"/>
      <c r="DO70" s="8"/>
      <c r="DP70" s="8"/>
      <c r="DQ70" s="8"/>
      <c r="DR70" s="8"/>
      <c r="DS70" s="8"/>
      <c r="DT70" s="8"/>
      <c r="DU70" s="8"/>
      <c r="DV70" s="8"/>
      <c r="DW70" s="8"/>
      <c r="DX70" s="8"/>
      <c r="DY70" s="8"/>
      <c r="DZ70" s="8"/>
      <c r="EA70" s="8"/>
      <c r="EB70" s="8"/>
      <c r="EC70" s="8"/>
      <c r="ED70" s="8"/>
      <c r="EE70" s="8"/>
      <c r="EF70" s="8"/>
      <c r="EG70" s="8"/>
      <c r="EH70" s="8"/>
      <c r="EI70" s="8"/>
      <c r="EJ70" s="8"/>
      <c r="EK70" s="8"/>
      <c r="EL70" s="8"/>
      <c r="EM70" s="8"/>
      <c r="EN70" s="8"/>
      <c r="EO70" s="8"/>
      <c r="EP70" s="8"/>
      <c r="EQ70" s="8"/>
      <c r="ER70" s="8"/>
      <c r="ES70" s="8"/>
      <c r="ET70" s="8"/>
      <c r="EU70" s="8"/>
      <c r="EV70" s="8"/>
      <c r="EW70" s="8"/>
      <c r="EX70" s="8"/>
      <c r="EY70" s="8"/>
      <c r="EZ70" s="8"/>
      <c r="FA70" s="8"/>
      <c r="FB70" s="8"/>
      <c r="FC70" s="2"/>
      <c r="FD70" s="2"/>
    </row>
    <row r="71" spans="1:160" ht="38.25">
      <c r="A71" s="44" t="s">
        <v>127</v>
      </c>
      <c r="B71" s="45" t="s">
        <v>128</v>
      </c>
      <c r="C71" s="42"/>
      <c r="D71" s="43"/>
      <c r="E71" s="43"/>
      <c r="F71" s="43"/>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c r="BQ71" s="8"/>
      <c r="BR71" s="8"/>
      <c r="BS71" s="8"/>
      <c r="BT71" s="8"/>
      <c r="BU71" s="8"/>
      <c r="BV71" s="8"/>
      <c r="BW71" s="8"/>
      <c r="BX71" s="8"/>
      <c r="BY71" s="8"/>
      <c r="BZ71" s="8"/>
      <c r="CA71" s="8"/>
      <c r="CB71" s="8"/>
      <c r="CC71" s="8"/>
      <c r="CD71" s="8"/>
      <c r="CE71" s="8"/>
      <c r="CF71" s="8"/>
      <c r="CG71" s="8"/>
      <c r="CH71" s="8"/>
      <c r="CI71" s="8"/>
      <c r="CJ71" s="8"/>
      <c r="CK71" s="8"/>
      <c r="CL71" s="8"/>
      <c r="CM71" s="8"/>
      <c r="CN71" s="8"/>
      <c r="CO71" s="8"/>
      <c r="CP71" s="8"/>
      <c r="CQ71" s="8"/>
      <c r="CR71" s="8"/>
      <c r="CS71" s="8"/>
      <c r="CT71" s="8"/>
      <c r="CU71" s="8"/>
      <c r="CV71" s="8"/>
      <c r="CW71" s="8"/>
      <c r="CX71" s="8"/>
      <c r="CY71" s="8"/>
      <c r="CZ71" s="8"/>
      <c r="DA71" s="8"/>
      <c r="DB71" s="8"/>
      <c r="DC71" s="8"/>
      <c r="DD71" s="8"/>
      <c r="DE71" s="8"/>
      <c r="DF71" s="8"/>
      <c r="DG71" s="8"/>
      <c r="DH71" s="8"/>
      <c r="DI71" s="8"/>
      <c r="DJ71" s="8"/>
      <c r="DK71" s="8"/>
      <c r="DL71" s="8"/>
      <c r="DM71" s="8"/>
      <c r="DN71" s="8"/>
      <c r="DO71" s="8"/>
      <c r="DP71" s="8"/>
      <c r="DQ71" s="8"/>
      <c r="DR71" s="8"/>
      <c r="DS71" s="8"/>
      <c r="DT71" s="8"/>
      <c r="DU71" s="8"/>
      <c r="DV71" s="8"/>
      <c r="DW71" s="8"/>
      <c r="DX71" s="8"/>
      <c r="DY71" s="8"/>
      <c r="DZ71" s="8"/>
      <c r="EA71" s="8"/>
      <c r="EB71" s="8"/>
      <c r="EC71" s="8"/>
      <c r="ED71" s="8"/>
      <c r="EE71" s="8"/>
      <c r="EF71" s="8"/>
      <c r="EG71" s="8"/>
      <c r="EH71" s="8"/>
      <c r="EI71" s="8"/>
      <c r="EJ71" s="8"/>
      <c r="EK71" s="8"/>
      <c r="EL71" s="8"/>
      <c r="EM71" s="8"/>
      <c r="EN71" s="8"/>
      <c r="EO71" s="8"/>
      <c r="EP71" s="8"/>
      <c r="EQ71" s="8"/>
      <c r="ER71" s="8"/>
      <c r="ES71" s="8"/>
      <c r="ET71" s="8"/>
      <c r="EU71" s="8"/>
      <c r="EV71" s="8"/>
      <c r="EW71" s="8"/>
      <c r="EX71" s="8"/>
      <c r="EY71" s="8"/>
      <c r="EZ71" s="8"/>
      <c r="FA71" s="8"/>
      <c r="FB71" s="8"/>
      <c r="FC71" s="2"/>
      <c r="FD71" s="2"/>
    </row>
    <row r="72" spans="1:160" ht="38.25">
      <c r="A72" s="44" t="s">
        <v>129</v>
      </c>
      <c r="B72" s="45" t="s">
        <v>130</v>
      </c>
      <c r="C72" s="42">
        <v>1</v>
      </c>
      <c r="D72" s="43">
        <v>1</v>
      </c>
      <c r="E72" s="43">
        <v>0.012</v>
      </c>
      <c r="F72" s="43">
        <v>0.012</v>
      </c>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c r="BQ72" s="8"/>
      <c r="BR72" s="8"/>
      <c r="BS72" s="8"/>
      <c r="BT72" s="8"/>
      <c r="BU72" s="8"/>
      <c r="BV72" s="8"/>
      <c r="BW72" s="8"/>
      <c r="BX72" s="8"/>
      <c r="BY72" s="8"/>
      <c r="BZ72" s="8"/>
      <c r="CA72" s="8"/>
      <c r="CB72" s="8"/>
      <c r="CC72" s="8"/>
      <c r="CD72" s="8"/>
      <c r="CE72" s="8"/>
      <c r="CF72" s="8"/>
      <c r="CG72" s="8"/>
      <c r="CH72" s="8"/>
      <c r="CI72" s="8"/>
      <c r="CJ72" s="8"/>
      <c r="CK72" s="8"/>
      <c r="CL72" s="8"/>
      <c r="CM72" s="8"/>
      <c r="CN72" s="8"/>
      <c r="CO72" s="8"/>
      <c r="CP72" s="8"/>
      <c r="CQ72" s="8"/>
      <c r="CR72" s="8"/>
      <c r="CS72" s="8"/>
      <c r="CT72" s="8"/>
      <c r="CU72" s="8"/>
      <c r="CV72" s="8"/>
      <c r="CW72" s="8"/>
      <c r="CX72" s="8"/>
      <c r="CY72" s="8"/>
      <c r="CZ72" s="8"/>
      <c r="DA72" s="8"/>
      <c r="DB72" s="8"/>
      <c r="DC72" s="8"/>
      <c r="DD72" s="8"/>
      <c r="DE72" s="8"/>
      <c r="DF72" s="8"/>
      <c r="DG72" s="8"/>
      <c r="DH72" s="8"/>
      <c r="DI72" s="8"/>
      <c r="DJ72" s="8"/>
      <c r="DK72" s="8"/>
      <c r="DL72" s="8"/>
      <c r="DM72" s="8"/>
      <c r="DN72" s="8"/>
      <c r="DO72" s="8"/>
      <c r="DP72" s="8"/>
      <c r="DQ72" s="8"/>
      <c r="DR72" s="8"/>
      <c r="DS72" s="8"/>
      <c r="DT72" s="8"/>
      <c r="DU72" s="8"/>
      <c r="DV72" s="8"/>
      <c r="DW72" s="8"/>
      <c r="DX72" s="8"/>
      <c r="DY72" s="8"/>
      <c r="DZ72" s="8"/>
      <c r="EA72" s="8"/>
      <c r="EB72" s="8"/>
      <c r="EC72" s="8"/>
      <c r="ED72" s="8"/>
      <c r="EE72" s="8"/>
      <c r="EF72" s="8"/>
      <c r="EG72" s="8"/>
      <c r="EH72" s="8"/>
      <c r="EI72" s="8"/>
      <c r="EJ72" s="8"/>
      <c r="EK72" s="8"/>
      <c r="EL72" s="8"/>
      <c r="EM72" s="8"/>
      <c r="EN72" s="8"/>
      <c r="EO72" s="8"/>
      <c r="EP72" s="8"/>
      <c r="EQ72" s="8"/>
      <c r="ER72" s="8"/>
      <c r="ES72" s="8"/>
      <c r="ET72" s="8"/>
      <c r="EU72" s="8"/>
      <c r="EV72" s="8"/>
      <c r="EW72" s="8"/>
      <c r="EX72" s="8"/>
      <c r="EY72" s="8"/>
      <c r="EZ72" s="8"/>
      <c r="FA72" s="8"/>
      <c r="FB72" s="8"/>
      <c r="FC72" s="2"/>
      <c r="FD72" s="2"/>
    </row>
    <row r="73" spans="1:160" ht="25.5">
      <c r="A73" s="44" t="s">
        <v>131</v>
      </c>
      <c r="B73" s="45" t="s">
        <v>113</v>
      </c>
      <c r="C73" s="42"/>
      <c r="D73" s="43"/>
      <c r="E73" s="43">
        <v>569.342</v>
      </c>
      <c r="F73" s="43">
        <v>190.943</v>
      </c>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2"/>
      <c r="FD73" s="2"/>
    </row>
    <row r="74" spans="1:87" ht="25.5">
      <c r="A74" s="48" t="s">
        <v>132</v>
      </c>
      <c r="B74" s="54" t="s">
        <v>133</v>
      </c>
      <c r="C74" s="42">
        <v>1345</v>
      </c>
      <c r="D74" s="43">
        <v>301.34</v>
      </c>
      <c r="E74" s="43"/>
      <c r="F74" s="43"/>
      <c r="AO74" s="2"/>
      <c r="BO74" s="2"/>
      <c r="BP74" s="2"/>
      <c r="BQ74" s="2"/>
      <c r="CI74" s="2"/>
    </row>
    <row r="75" spans="1:171" s="25" customFormat="1" ht="51">
      <c r="A75" s="45" t="s">
        <v>134</v>
      </c>
      <c r="B75" s="55" t="s">
        <v>135</v>
      </c>
      <c r="C75" s="42"/>
      <c r="D75" s="43"/>
      <c r="E75" s="43">
        <v>0.028</v>
      </c>
      <c r="F75" s="43">
        <v>0.01</v>
      </c>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9"/>
      <c r="BP75" s="29"/>
      <c r="BQ75" s="29"/>
      <c r="BR75" s="20"/>
      <c r="BS75" s="20"/>
      <c r="BT75" s="20"/>
      <c r="BU75" s="20"/>
      <c r="BV75" s="20"/>
      <c r="BW75" s="20"/>
      <c r="BX75" s="20"/>
      <c r="BY75" s="20"/>
      <c r="BZ75" s="20"/>
      <c r="CA75" s="20"/>
      <c r="CB75" s="20"/>
      <c r="CC75" s="20"/>
      <c r="CD75" s="20"/>
      <c r="CE75" s="20"/>
      <c r="CF75" s="20"/>
      <c r="CG75" s="20"/>
      <c r="CH75" s="20"/>
      <c r="CI75" s="29"/>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20"/>
      <c r="ET75" s="20"/>
      <c r="EU75" s="20"/>
      <c r="EV75" s="20"/>
      <c r="EW75" s="20"/>
      <c r="EX75" s="20"/>
      <c r="EY75" s="20"/>
      <c r="EZ75" s="20"/>
      <c r="FA75" s="20"/>
      <c r="FB75" s="20"/>
      <c r="FC75" s="20"/>
      <c r="FD75" s="20"/>
      <c r="FE75" s="20"/>
      <c r="FF75" s="20"/>
      <c r="FG75" s="20"/>
      <c r="FH75" s="20"/>
      <c r="FI75" s="20"/>
      <c r="FJ75" s="20"/>
      <c r="FK75" s="20"/>
      <c r="FL75" s="20"/>
      <c r="FM75" s="20"/>
      <c r="FN75" s="20"/>
      <c r="FO75" s="20"/>
    </row>
    <row r="76" spans="1:171" s="25" customFormat="1" ht="25.5">
      <c r="A76" s="45" t="s">
        <v>136</v>
      </c>
      <c r="B76" s="56" t="s">
        <v>137</v>
      </c>
      <c r="C76" s="42"/>
      <c r="D76" s="43"/>
      <c r="E76" s="43"/>
      <c r="F76" s="43"/>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9"/>
      <c r="BP76" s="29"/>
      <c r="BQ76" s="29"/>
      <c r="BR76" s="20"/>
      <c r="BS76" s="20"/>
      <c r="BT76" s="20"/>
      <c r="BU76" s="20"/>
      <c r="BV76" s="20"/>
      <c r="BW76" s="20"/>
      <c r="BX76" s="20"/>
      <c r="BY76" s="20"/>
      <c r="BZ76" s="20"/>
      <c r="CA76" s="20"/>
      <c r="CB76" s="20"/>
      <c r="CC76" s="20"/>
      <c r="CD76" s="20"/>
      <c r="CE76" s="20"/>
      <c r="CF76" s="20"/>
      <c r="CG76" s="20"/>
      <c r="CH76" s="20"/>
      <c r="CI76" s="29"/>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20"/>
      <c r="ET76" s="20"/>
      <c r="EU76" s="20"/>
      <c r="EV76" s="20"/>
      <c r="EW76" s="20"/>
      <c r="EX76" s="20"/>
      <c r="EY76" s="20"/>
      <c r="EZ76" s="20"/>
      <c r="FA76" s="20"/>
      <c r="FB76" s="20"/>
      <c r="FC76" s="20"/>
      <c r="FD76" s="20"/>
      <c r="FE76" s="20"/>
      <c r="FF76" s="20"/>
      <c r="FG76" s="20"/>
      <c r="FH76" s="20"/>
      <c r="FI76" s="20"/>
      <c r="FJ76" s="20"/>
      <c r="FK76" s="20"/>
      <c r="FL76" s="20"/>
      <c r="FM76" s="20"/>
      <c r="FN76" s="20"/>
      <c r="FO76" s="20"/>
    </row>
    <row r="77" spans="1:171" s="25" customFormat="1" ht="14.25">
      <c r="A77" s="101"/>
      <c r="B77" s="104"/>
      <c r="C77" s="102"/>
      <c r="D77" s="103"/>
      <c r="E77" s="103"/>
      <c r="F77" s="103"/>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9"/>
      <c r="BP77" s="29"/>
      <c r="BQ77" s="29"/>
      <c r="BR77" s="20"/>
      <c r="BS77" s="20"/>
      <c r="BT77" s="20"/>
      <c r="BU77" s="20"/>
      <c r="BV77" s="20"/>
      <c r="BW77" s="20"/>
      <c r="BX77" s="20"/>
      <c r="BY77" s="20"/>
      <c r="BZ77" s="20"/>
      <c r="CA77" s="20"/>
      <c r="CB77" s="20"/>
      <c r="CC77" s="20"/>
      <c r="CD77" s="20"/>
      <c r="CE77" s="20"/>
      <c r="CF77" s="20"/>
      <c r="CG77" s="20"/>
      <c r="CH77" s="20"/>
      <c r="CI77" s="29"/>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20"/>
      <c r="ET77" s="20"/>
      <c r="EU77" s="20"/>
      <c r="EV77" s="20"/>
      <c r="EW77" s="20"/>
      <c r="EX77" s="20"/>
      <c r="EY77" s="20"/>
      <c r="EZ77" s="20"/>
      <c r="FA77" s="20"/>
      <c r="FB77" s="20"/>
      <c r="FC77" s="20"/>
      <c r="FD77" s="20"/>
      <c r="FE77" s="20"/>
      <c r="FF77" s="20"/>
      <c r="FG77" s="20"/>
      <c r="FH77" s="20"/>
      <c r="FI77" s="20"/>
      <c r="FJ77" s="20"/>
      <c r="FK77" s="20"/>
      <c r="FL77" s="20"/>
      <c r="FM77" s="20"/>
      <c r="FN77" s="20"/>
      <c r="FO77" s="20"/>
    </row>
    <row r="78" spans="1:171" s="25" customFormat="1" ht="14.25">
      <c r="A78" s="101"/>
      <c r="B78" s="104"/>
      <c r="C78" s="102"/>
      <c r="D78" s="103"/>
      <c r="E78" s="103"/>
      <c r="F78" s="103"/>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9"/>
      <c r="BP78" s="29"/>
      <c r="BQ78" s="29"/>
      <c r="BR78" s="20"/>
      <c r="BS78" s="20"/>
      <c r="BT78" s="20"/>
      <c r="BU78" s="20"/>
      <c r="BV78" s="20"/>
      <c r="BW78" s="20"/>
      <c r="BX78" s="20"/>
      <c r="BY78" s="20"/>
      <c r="BZ78" s="20"/>
      <c r="CA78" s="20"/>
      <c r="CB78" s="20"/>
      <c r="CC78" s="20"/>
      <c r="CD78" s="20"/>
      <c r="CE78" s="20"/>
      <c r="CF78" s="20"/>
      <c r="CG78" s="20"/>
      <c r="CH78" s="20"/>
      <c r="CI78" s="29"/>
      <c r="CJ78" s="20"/>
      <c r="CK78" s="20"/>
      <c r="CL78" s="20"/>
      <c r="CM78" s="20"/>
      <c r="CN78" s="20"/>
      <c r="CO78" s="20"/>
      <c r="CP78" s="20"/>
      <c r="CQ78" s="20"/>
      <c r="CR78" s="20"/>
      <c r="CS78" s="20"/>
      <c r="CT78" s="20"/>
      <c r="CU78" s="20"/>
      <c r="CV78" s="20"/>
      <c r="CW78" s="20"/>
      <c r="CX78" s="20"/>
      <c r="CY78" s="20"/>
      <c r="CZ78" s="20"/>
      <c r="DA78" s="20"/>
      <c r="DB78" s="20"/>
      <c r="DC78" s="20"/>
      <c r="DD78" s="20"/>
      <c r="DE78" s="20"/>
      <c r="DF78" s="20"/>
      <c r="DG78" s="20"/>
      <c r="DH78" s="20"/>
      <c r="DI78" s="20"/>
      <c r="DJ78" s="20"/>
      <c r="DK78" s="20"/>
      <c r="DL78" s="20"/>
      <c r="DM78" s="20"/>
      <c r="DN78" s="20"/>
      <c r="DO78" s="20"/>
      <c r="DP78" s="20"/>
      <c r="DQ78" s="20"/>
      <c r="DR78" s="20"/>
      <c r="DS78" s="20"/>
      <c r="DT78" s="20"/>
      <c r="DU78" s="20"/>
      <c r="DV78" s="20"/>
      <c r="DW78" s="20"/>
      <c r="DX78" s="20"/>
      <c r="DY78" s="20"/>
      <c r="DZ78" s="20"/>
      <c r="EA78" s="20"/>
      <c r="EB78" s="20"/>
      <c r="EC78" s="20"/>
      <c r="ED78" s="20"/>
      <c r="EE78" s="20"/>
      <c r="EF78" s="20"/>
      <c r="EG78" s="20"/>
      <c r="EH78" s="20"/>
      <c r="EI78" s="20"/>
      <c r="EJ78" s="20"/>
      <c r="EK78" s="20"/>
      <c r="EL78" s="20"/>
      <c r="EM78" s="20"/>
      <c r="EN78" s="20"/>
      <c r="EO78" s="20"/>
      <c r="EP78" s="20"/>
      <c r="EQ78" s="20"/>
      <c r="ER78" s="20"/>
      <c r="ES78" s="20"/>
      <c r="ET78" s="20"/>
      <c r="EU78" s="20"/>
      <c r="EV78" s="20"/>
      <c r="EW78" s="20"/>
      <c r="EX78" s="20"/>
      <c r="EY78" s="20"/>
      <c r="EZ78" s="20"/>
      <c r="FA78" s="20"/>
      <c r="FB78" s="20"/>
      <c r="FC78" s="20"/>
      <c r="FD78" s="20"/>
      <c r="FE78" s="20"/>
      <c r="FF78" s="20"/>
      <c r="FG78" s="20"/>
      <c r="FH78" s="20"/>
      <c r="FI78" s="20"/>
      <c r="FJ78" s="20"/>
      <c r="FK78" s="20"/>
      <c r="FL78" s="20"/>
      <c r="FM78" s="20"/>
      <c r="FN78" s="20"/>
      <c r="FO78" s="20"/>
    </row>
    <row r="79" spans="1:171" s="25" customFormat="1" ht="14.25">
      <c r="A79" s="137" t="s">
        <v>138</v>
      </c>
      <c r="B79" s="137"/>
      <c r="C79" s="30"/>
      <c r="D79" s="3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9"/>
      <c r="BP79" s="29"/>
      <c r="BQ79" s="29"/>
      <c r="BR79" s="20"/>
      <c r="BS79" s="20"/>
      <c r="BT79" s="20"/>
      <c r="BU79" s="20"/>
      <c r="BV79" s="20"/>
      <c r="BW79" s="20"/>
      <c r="BX79" s="20"/>
      <c r="BY79" s="20"/>
      <c r="BZ79" s="20"/>
      <c r="CA79" s="20"/>
      <c r="CB79" s="20"/>
      <c r="CC79" s="20"/>
      <c r="CD79" s="20"/>
      <c r="CE79" s="20"/>
      <c r="CF79" s="20"/>
      <c r="CG79" s="20"/>
      <c r="CH79" s="20"/>
      <c r="CI79" s="29"/>
      <c r="CJ79" s="20"/>
      <c r="CK79" s="20"/>
      <c r="CL79" s="20"/>
      <c r="CM79" s="20"/>
      <c r="CN79" s="20"/>
      <c r="CO79" s="20"/>
      <c r="CP79" s="20"/>
      <c r="CQ79" s="20"/>
      <c r="CR79" s="20"/>
      <c r="CS79" s="20"/>
      <c r="CT79" s="20"/>
      <c r="CU79" s="20"/>
      <c r="CV79" s="20"/>
      <c r="CW79" s="20"/>
      <c r="CX79" s="20"/>
      <c r="CY79" s="20"/>
      <c r="CZ79" s="20"/>
      <c r="DA79" s="20"/>
      <c r="DB79" s="20"/>
      <c r="DC79" s="20"/>
      <c r="DD79" s="20"/>
      <c r="DE79" s="20"/>
      <c r="DF79" s="20"/>
      <c r="DG79" s="20"/>
      <c r="DH79" s="20"/>
      <c r="DI79" s="20"/>
      <c r="DJ79" s="20"/>
      <c r="DK79" s="20"/>
      <c r="DL79" s="20"/>
      <c r="DM79" s="20"/>
      <c r="DN79" s="20"/>
      <c r="DO79" s="20"/>
      <c r="DP79" s="20"/>
      <c r="DQ79" s="20"/>
      <c r="DR79" s="20"/>
      <c r="DS79" s="20"/>
      <c r="DT79" s="20"/>
      <c r="DU79" s="20"/>
      <c r="DV79" s="20"/>
      <c r="DW79" s="20"/>
      <c r="DX79" s="20"/>
      <c r="DY79" s="20"/>
      <c r="DZ79" s="20"/>
      <c r="EA79" s="20"/>
      <c r="EB79" s="20"/>
      <c r="EC79" s="20"/>
      <c r="ED79" s="20"/>
      <c r="EE79" s="20"/>
      <c r="EF79" s="20"/>
      <c r="EG79" s="20"/>
      <c r="EH79" s="20"/>
      <c r="EI79" s="20"/>
      <c r="EJ79" s="20"/>
      <c r="EK79" s="20"/>
      <c r="EL79" s="20"/>
      <c r="EM79" s="20"/>
      <c r="EN79" s="20"/>
      <c r="EO79" s="20"/>
      <c r="EP79" s="20"/>
      <c r="EQ79" s="20"/>
      <c r="ER79" s="20"/>
      <c r="ES79" s="20"/>
      <c r="ET79" s="20"/>
      <c r="EU79" s="20"/>
      <c r="EV79" s="20"/>
      <c r="EW79" s="20"/>
      <c r="EX79" s="20"/>
      <c r="EY79" s="20"/>
      <c r="EZ79" s="20"/>
      <c r="FA79" s="20"/>
      <c r="FB79" s="20"/>
      <c r="FC79" s="20"/>
      <c r="FD79" s="20"/>
      <c r="FE79" s="20"/>
      <c r="FF79" s="20"/>
      <c r="FG79" s="20"/>
      <c r="FH79" s="20"/>
      <c r="FI79" s="20"/>
      <c r="FJ79" s="20"/>
      <c r="FK79" s="20"/>
      <c r="FL79" s="20"/>
      <c r="FM79" s="20"/>
      <c r="FN79" s="20"/>
      <c r="FO79" s="20"/>
    </row>
    <row r="80" spans="1:171" s="25" customFormat="1" ht="12.75">
      <c r="A80" s="13"/>
      <c r="C80" s="30"/>
      <c r="D80" s="3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9"/>
      <c r="BP80" s="29"/>
      <c r="BQ80" s="29"/>
      <c r="BR80" s="20"/>
      <c r="BS80" s="20"/>
      <c r="BT80" s="20"/>
      <c r="BU80" s="20"/>
      <c r="BV80" s="20"/>
      <c r="BW80" s="20"/>
      <c r="BX80" s="20"/>
      <c r="BY80" s="20"/>
      <c r="BZ80" s="20"/>
      <c r="CA80" s="20"/>
      <c r="CB80" s="20"/>
      <c r="CC80" s="20"/>
      <c r="CD80" s="20"/>
      <c r="CE80" s="20"/>
      <c r="CF80" s="20"/>
      <c r="CG80" s="20"/>
      <c r="CH80" s="20"/>
      <c r="CI80" s="29"/>
      <c r="CJ80" s="20"/>
      <c r="CK80" s="20"/>
      <c r="CL80" s="20"/>
      <c r="CM80" s="20"/>
      <c r="CN80" s="20"/>
      <c r="CO80" s="20"/>
      <c r="CP80" s="20"/>
      <c r="CQ80" s="20"/>
      <c r="CR80" s="20"/>
      <c r="CS80" s="20"/>
      <c r="CT80" s="20"/>
      <c r="CU80" s="20"/>
      <c r="CV80" s="20"/>
      <c r="CW80" s="20"/>
      <c r="CX80" s="20"/>
      <c r="CY80" s="20"/>
      <c r="CZ80" s="20"/>
      <c r="DA80" s="20"/>
      <c r="DB80" s="20"/>
      <c r="DC80" s="20"/>
      <c r="DD80" s="20"/>
      <c r="DE80" s="20"/>
      <c r="DF80" s="20"/>
      <c r="DG80" s="20"/>
      <c r="DH80" s="20"/>
      <c r="DI80" s="20"/>
      <c r="DJ80" s="20"/>
      <c r="DK80" s="20"/>
      <c r="DL80" s="20"/>
      <c r="DM80" s="20"/>
      <c r="DN80" s="20"/>
      <c r="DO80" s="20"/>
      <c r="DP80" s="20"/>
      <c r="DQ80" s="20"/>
      <c r="DR80" s="20"/>
      <c r="DS80" s="20"/>
      <c r="DT80" s="20"/>
      <c r="DU80" s="20"/>
      <c r="DV80" s="20"/>
      <c r="DW80" s="20"/>
      <c r="DX80" s="20"/>
      <c r="DY80" s="20"/>
      <c r="DZ80" s="20"/>
      <c r="EA80" s="20"/>
      <c r="EB80" s="20"/>
      <c r="EC80" s="20"/>
      <c r="ED80" s="20"/>
      <c r="EE80" s="20"/>
      <c r="EF80" s="20"/>
      <c r="EG80" s="20"/>
      <c r="EH80" s="20"/>
      <c r="EI80" s="20"/>
      <c r="EJ80" s="20"/>
      <c r="EK80" s="20"/>
      <c r="EL80" s="20"/>
      <c r="EM80" s="20"/>
      <c r="EN80" s="20"/>
      <c r="EO80" s="20"/>
      <c r="EP80" s="20"/>
      <c r="EQ80" s="20"/>
      <c r="ER80" s="20"/>
      <c r="ES80" s="20"/>
      <c r="ET80" s="20"/>
      <c r="EU80" s="20"/>
      <c r="EV80" s="20"/>
      <c r="EW80" s="20"/>
      <c r="EX80" s="20"/>
      <c r="EY80" s="20"/>
      <c r="EZ80" s="20"/>
      <c r="FA80" s="20"/>
      <c r="FB80" s="20"/>
      <c r="FC80" s="20"/>
      <c r="FD80" s="20"/>
      <c r="FE80" s="20"/>
      <c r="FF80" s="20"/>
      <c r="FG80" s="20"/>
      <c r="FH80" s="20"/>
      <c r="FI80" s="20"/>
      <c r="FJ80" s="20"/>
      <c r="FK80" s="20"/>
      <c r="FL80" s="20"/>
      <c r="FM80" s="20"/>
      <c r="FN80" s="20"/>
      <c r="FO80" s="20"/>
    </row>
    <row r="81" spans="1:171" s="31" customFormat="1" ht="14.25">
      <c r="A81" s="14"/>
      <c r="B81" s="31" t="s">
        <v>139</v>
      </c>
      <c r="C81" s="32"/>
      <c r="D81" s="32"/>
      <c r="E81" s="31" t="s">
        <v>384</v>
      </c>
      <c r="F81" s="27"/>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4"/>
      <c r="BP81" s="34"/>
      <c r="BQ81" s="34"/>
      <c r="BR81" s="33"/>
      <c r="BS81" s="33"/>
      <c r="BT81" s="33"/>
      <c r="BU81" s="33"/>
      <c r="BV81" s="33"/>
      <c r="BW81" s="33"/>
      <c r="BX81" s="33"/>
      <c r="BY81" s="33"/>
      <c r="BZ81" s="33"/>
      <c r="CA81" s="33"/>
      <c r="CB81" s="33"/>
      <c r="CC81" s="33"/>
      <c r="CD81" s="33"/>
      <c r="CE81" s="33"/>
      <c r="CF81" s="33"/>
      <c r="CG81" s="33"/>
      <c r="CH81" s="33"/>
      <c r="CI81" s="34"/>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33"/>
      <c r="DL81" s="33"/>
      <c r="DM81" s="33"/>
      <c r="DN81" s="33"/>
      <c r="DO81" s="33"/>
      <c r="DP81" s="33"/>
      <c r="DQ81" s="33"/>
      <c r="DR81" s="33"/>
      <c r="DS81" s="33"/>
      <c r="DT81" s="33"/>
      <c r="DU81" s="33"/>
      <c r="DV81" s="33"/>
      <c r="DW81" s="33"/>
      <c r="DX81" s="33"/>
      <c r="DY81" s="33"/>
      <c r="DZ81" s="33"/>
      <c r="EA81" s="33"/>
      <c r="EB81" s="33"/>
      <c r="EC81" s="33"/>
      <c r="ED81" s="33"/>
      <c r="EE81" s="33"/>
      <c r="EF81" s="33"/>
      <c r="EG81" s="33"/>
      <c r="EH81" s="33"/>
      <c r="EI81" s="33"/>
      <c r="EJ81" s="33"/>
      <c r="EK81" s="33"/>
      <c r="EL81" s="33"/>
      <c r="EM81" s="33"/>
      <c r="EN81" s="33"/>
      <c r="EO81" s="33"/>
      <c r="EP81" s="33"/>
      <c r="EQ81" s="33"/>
      <c r="ER81" s="33"/>
      <c r="ES81" s="33"/>
      <c r="ET81" s="33"/>
      <c r="EU81" s="33"/>
      <c r="EV81" s="33"/>
      <c r="EW81" s="33"/>
      <c r="EX81" s="33"/>
      <c r="EY81" s="33"/>
      <c r="EZ81" s="33"/>
      <c r="FA81" s="33"/>
      <c r="FB81" s="33"/>
      <c r="FC81" s="33"/>
      <c r="FD81" s="33"/>
      <c r="FE81" s="33"/>
      <c r="FF81" s="33"/>
      <c r="FG81" s="33"/>
      <c r="FH81" s="33"/>
      <c r="FI81" s="33"/>
      <c r="FJ81" s="33"/>
      <c r="FK81" s="33"/>
      <c r="FL81" s="33"/>
      <c r="FM81" s="33"/>
      <c r="FN81" s="33"/>
      <c r="FO81" s="33"/>
    </row>
    <row r="82" spans="1:171" s="25" customFormat="1" ht="12.75">
      <c r="A82" s="13"/>
      <c r="B82" s="25" t="s">
        <v>385</v>
      </c>
      <c r="C82" s="30"/>
      <c r="D82" s="30"/>
      <c r="E82" s="25" t="s">
        <v>386</v>
      </c>
      <c r="F82" s="27"/>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9"/>
      <c r="BP82" s="29"/>
      <c r="BQ82" s="29"/>
      <c r="BR82" s="20"/>
      <c r="BS82" s="20"/>
      <c r="BT82" s="20"/>
      <c r="BU82" s="20"/>
      <c r="BV82" s="20"/>
      <c r="BW82" s="20"/>
      <c r="BX82" s="20"/>
      <c r="BY82" s="20"/>
      <c r="BZ82" s="20"/>
      <c r="CA82" s="20"/>
      <c r="CB82" s="20"/>
      <c r="CC82" s="20"/>
      <c r="CD82" s="20"/>
      <c r="CE82" s="20"/>
      <c r="CF82" s="20"/>
      <c r="CG82" s="20"/>
      <c r="CH82" s="20"/>
      <c r="CI82" s="29"/>
      <c r="CJ82" s="20"/>
      <c r="CK82" s="20"/>
      <c r="CL82" s="20"/>
      <c r="CM82" s="20"/>
      <c r="CN82" s="20"/>
      <c r="CO82" s="20"/>
      <c r="CP82" s="20"/>
      <c r="CQ82" s="20"/>
      <c r="CR82" s="20"/>
      <c r="CS82" s="20"/>
      <c r="CT82" s="20"/>
      <c r="CU82" s="20"/>
      <c r="CV82" s="20"/>
      <c r="CW82" s="20"/>
      <c r="CX82" s="20"/>
      <c r="CY82" s="20"/>
      <c r="CZ82" s="20"/>
      <c r="DA82" s="20"/>
      <c r="DB82" s="20"/>
      <c r="DC82" s="20"/>
      <c r="DD82" s="20"/>
      <c r="DE82" s="20"/>
      <c r="DF82" s="20"/>
      <c r="DG82" s="20"/>
      <c r="DH82" s="20"/>
      <c r="DI82" s="20"/>
      <c r="DJ82" s="20"/>
      <c r="DK82" s="20"/>
      <c r="DL82" s="20"/>
      <c r="DM82" s="20"/>
      <c r="DN82" s="20"/>
      <c r="DO82" s="20"/>
      <c r="DP82" s="20"/>
      <c r="DQ82" s="20"/>
      <c r="DR82" s="20"/>
      <c r="DS82" s="20"/>
      <c r="DT82" s="20"/>
      <c r="DU82" s="20"/>
      <c r="DV82" s="20"/>
      <c r="DW82" s="20"/>
      <c r="DX82" s="20"/>
      <c r="DY82" s="20"/>
      <c r="DZ82" s="20"/>
      <c r="EA82" s="20"/>
      <c r="EB82" s="20"/>
      <c r="EC82" s="20"/>
      <c r="ED82" s="20"/>
      <c r="EE82" s="20"/>
      <c r="EF82" s="20"/>
      <c r="EG82" s="20"/>
      <c r="EH82" s="20"/>
      <c r="EI82" s="20"/>
      <c r="EJ82" s="20"/>
      <c r="EK82" s="20"/>
      <c r="EL82" s="20"/>
      <c r="EM82" s="20"/>
      <c r="EN82" s="20"/>
      <c r="EO82" s="20"/>
      <c r="EP82" s="20"/>
      <c r="EQ82" s="20"/>
      <c r="ER82" s="20"/>
      <c r="ES82" s="20"/>
      <c r="ET82" s="20"/>
      <c r="EU82" s="20"/>
      <c r="EV82" s="20"/>
      <c r="EW82" s="20"/>
      <c r="EX82" s="20"/>
      <c r="EY82" s="20"/>
      <c r="EZ82" s="20"/>
      <c r="FA82" s="20"/>
      <c r="FB82" s="20"/>
      <c r="FC82" s="20"/>
      <c r="FD82" s="20"/>
      <c r="FE82" s="20"/>
      <c r="FF82" s="20"/>
      <c r="FG82" s="20"/>
      <c r="FH82" s="20"/>
      <c r="FI82" s="20"/>
      <c r="FJ82" s="20"/>
      <c r="FK82" s="20"/>
      <c r="FL82" s="20"/>
      <c r="FM82" s="20"/>
      <c r="FN82" s="20"/>
      <c r="FO82" s="20"/>
    </row>
    <row r="83" spans="1:171" s="25" customFormat="1" ht="12.75">
      <c r="A83" s="13"/>
      <c r="B83" s="27"/>
      <c r="C83" s="27"/>
      <c r="D83" s="27"/>
      <c r="E83" s="27"/>
      <c r="F83" s="27"/>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9"/>
      <c r="BP83" s="29"/>
      <c r="BQ83" s="29"/>
      <c r="BR83" s="20"/>
      <c r="BS83" s="20"/>
      <c r="BT83" s="20"/>
      <c r="BU83" s="20"/>
      <c r="BV83" s="20"/>
      <c r="BW83" s="20"/>
      <c r="BX83" s="20"/>
      <c r="BY83" s="20"/>
      <c r="BZ83" s="20"/>
      <c r="CA83" s="20"/>
      <c r="CB83" s="20"/>
      <c r="CC83" s="20"/>
      <c r="CD83" s="20"/>
      <c r="CE83" s="20"/>
      <c r="CF83" s="20"/>
      <c r="CG83" s="20"/>
      <c r="CH83" s="20"/>
      <c r="CI83" s="29"/>
      <c r="CJ83" s="20"/>
      <c r="CK83" s="20"/>
      <c r="CL83" s="20"/>
      <c r="CM83" s="20"/>
      <c r="CN83" s="20"/>
      <c r="CO83" s="20"/>
      <c r="CP83" s="20"/>
      <c r="CQ83" s="20"/>
      <c r="CR83" s="20"/>
      <c r="CS83" s="20"/>
      <c r="CT83" s="20"/>
      <c r="CU83" s="20"/>
      <c r="CV83" s="20"/>
      <c r="CW83" s="20"/>
      <c r="CX83" s="20"/>
      <c r="CY83" s="20"/>
      <c r="CZ83" s="20"/>
      <c r="DA83" s="20"/>
      <c r="DB83" s="20"/>
      <c r="DC83" s="20"/>
      <c r="DD83" s="20"/>
      <c r="DE83" s="20"/>
      <c r="DF83" s="20"/>
      <c r="DG83" s="20"/>
      <c r="DH83" s="20"/>
      <c r="DI83" s="20"/>
      <c r="DJ83" s="20"/>
      <c r="DK83" s="20"/>
      <c r="DL83" s="20"/>
      <c r="DM83" s="20"/>
      <c r="DN83" s="20"/>
      <c r="DO83" s="20"/>
      <c r="DP83" s="20"/>
      <c r="DQ83" s="20"/>
      <c r="DR83" s="20"/>
      <c r="DS83" s="20"/>
      <c r="DT83" s="20"/>
      <c r="DU83" s="20"/>
      <c r="DV83" s="20"/>
      <c r="DW83" s="20"/>
      <c r="DX83" s="20"/>
      <c r="DY83" s="20"/>
      <c r="DZ83" s="20"/>
      <c r="EA83" s="20"/>
      <c r="EB83" s="20"/>
      <c r="EC83" s="20"/>
      <c r="ED83" s="20"/>
      <c r="EE83" s="20"/>
      <c r="EF83" s="20"/>
      <c r="EG83" s="20"/>
      <c r="EH83" s="20"/>
      <c r="EI83" s="20"/>
      <c r="EJ83" s="20"/>
      <c r="EK83" s="20"/>
      <c r="EL83" s="20"/>
      <c r="EM83" s="20"/>
      <c r="EN83" s="20"/>
      <c r="EO83" s="20"/>
      <c r="EP83" s="20"/>
      <c r="EQ83" s="20"/>
      <c r="ER83" s="20"/>
      <c r="ES83" s="20"/>
      <c r="ET83" s="20"/>
      <c r="EU83" s="20"/>
      <c r="EV83" s="20"/>
      <c r="EW83" s="20"/>
      <c r="EX83" s="20"/>
      <c r="EY83" s="20"/>
      <c r="EZ83" s="20"/>
      <c r="FA83" s="20"/>
      <c r="FB83" s="20"/>
      <c r="FC83" s="20"/>
      <c r="FD83" s="20"/>
      <c r="FE83" s="20"/>
      <c r="FF83" s="20"/>
      <c r="FG83" s="20"/>
      <c r="FH83" s="20"/>
      <c r="FI83" s="20"/>
      <c r="FJ83" s="20"/>
      <c r="FK83" s="20"/>
      <c r="FL83" s="20"/>
      <c r="FM83" s="20"/>
      <c r="FN83" s="20"/>
      <c r="FO83" s="20"/>
    </row>
    <row r="84" spans="1:171" s="25" customFormat="1" ht="12.75">
      <c r="A84" s="13"/>
      <c r="C84" s="30"/>
      <c r="D84" s="3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9"/>
      <c r="BP84" s="29"/>
      <c r="BQ84" s="29"/>
      <c r="BR84" s="20"/>
      <c r="BS84" s="20"/>
      <c r="BT84" s="20"/>
      <c r="BU84" s="20"/>
      <c r="BV84" s="20"/>
      <c r="BW84" s="20"/>
      <c r="BX84" s="20"/>
      <c r="BY84" s="20"/>
      <c r="BZ84" s="20"/>
      <c r="CA84" s="20"/>
      <c r="CB84" s="20"/>
      <c r="CC84" s="20"/>
      <c r="CD84" s="20"/>
      <c r="CE84" s="20"/>
      <c r="CF84" s="20"/>
      <c r="CG84" s="20"/>
      <c r="CH84" s="20"/>
      <c r="CI84" s="29"/>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row>
    <row r="85" spans="1:171" s="25" customFormat="1" ht="12.75">
      <c r="A85" s="13"/>
      <c r="C85" s="30"/>
      <c r="D85" s="3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9"/>
      <c r="BP85" s="29"/>
      <c r="BQ85" s="29"/>
      <c r="BR85" s="20"/>
      <c r="BS85" s="20"/>
      <c r="BT85" s="20"/>
      <c r="BU85" s="20"/>
      <c r="BV85" s="20"/>
      <c r="BW85" s="20"/>
      <c r="BX85" s="20"/>
      <c r="BY85" s="20"/>
      <c r="BZ85" s="20"/>
      <c r="CA85" s="20"/>
      <c r="CB85" s="20"/>
      <c r="CC85" s="20"/>
      <c r="CD85" s="20"/>
      <c r="CE85" s="20"/>
      <c r="CF85" s="20"/>
      <c r="CG85" s="20"/>
      <c r="CH85" s="20"/>
      <c r="CI85" s="29"/>
      <c r="CJ85" s="20"/>
      <c r="CK85" s="20"/>
      <c r="CL85" s="20"/>
      <c r="CM85" s="20"/>
      <c r="CN85" s="20"/>
      <c r="CO85" s="20"/>
      <c r="CP85" s="20"/>
      <c r="CQ85" s="20"/>
      <c r="CR85" s="20"/>
      <c r="CS85" s="20"/>
      <c r="CT85" s="20"/>
      <c r="CU85" s="20"/>
      <c r="CV85" s="20"/>
      <c r="CW85" s="20"/>
      <c r="CX85" s="20"/>
      <c r="CY85" s="20"/>
      <c r="CZ85" s="20"/>
      <c r="DA85" s="20"/>
      <c r="DB85" s="20"/>
      <c r="DC85" s="20"/>
      <c r="DD85" s="20"/>
      <c r="DE85" s="20"/>
      <c r="DF85" s="20"/>
      <c r="DG85" s="20"/>
      <c r="DH85" s="20"/>
      <c r="DI85" s="20"/>
      <c r="DJ85" s="20"/>
      <c r="DK85" s="20"/>
      <c r="DL85" s="20"/>
      <c r="DM85" s="20"/>
      <c r="DN85" s="20"/>
      <c r="DO85" s="20"/>
      <c r="DP85" s="20"/>
      <c r="DQ85" s="20"/>
      <c r="DR85" s="20"/>
      <c r="DS85" s="20"/>
      <c r="DT85" s="20"/>
      <c r="DU85" s="20"/>
      <c r="DV85" s="20"/>
      <c r="DW85" s="20"/>
      <c r="DX85" s="20"/>
      <c r="DY85" s="20"/>
      <c r="DZ85" s="20"/>
      <c r="EA85" s="20"/>
      <c r="EB85" s="20"/>
      <c r="EC85" s="20"/>
      <c r="ED85" s="20"/>
      <c r="EE85" s="20"/>
      <c r="EF85" s="20"/>
      <c r="EG85" s="20"/>
      <c r="EH85" s="20"/>
      <c r="EI85" s="20"/>
      <c r="EJ85" s="20"/>
      <c r="EK85" s="20"/>
      <c r="EL85" s="20"/>
      <c r="EM85" s="20"/>
      <c r="EN85" s="20"/>
      <c r="EO85" s="20"/>
      <c r="EP85" s="20"/>
      <c r="EQ85" s="20"/>
      <c r="ER85" s="20"/>
      <c r="ES85" s="20"/>
      <c r="ET85" s="20"/>
      <c r="EU85" s="20"/>
      <c r="EV85" s="20"/>
      <c r="EW85" s="20"/>
      <c r="EX85" s="20"/>
      <c r="EY85" s="20"/>
      <c r="EZ85" s="20"/>
      <c r="FA85" s="20"/>
      <c r="FB85" s="20"/>
      <c r="FC85" s="20"/>
      <c r="FD85" s="20"/>
      <c r="FE85" s="20"/>
      <c r="FF85" s="20"/>
      <c r="FG85" s="20"/>
      <c r="FH85" s="20"/>
      <c r="FI85" s="20"/>
      <c r="FJ85" s="20"/>
      <c r="FK85" s="20"/>
      <c r="FL85" s="20"/>
      <c r="FM85" s="20"/>
      <c r="FN85" s="20"/>
      <c r="FO85" s="20"/>
    </row>
    <row r="86" spans="1:171" s="25" customFormat="1" ht="12.75">
      <c r="A86" s="13"/>
      <c r="C86" s="30"/>
      <c r="D86" s="3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9"/>
      <c r="BP86" s="29"/>
      <c r="BQ86" s="29"/>
      <c r="BR86" s="20"/>
      <c r="BS86" s="20"/>
      <c r="BT86" s="20"/>
      <c r="BU86" s="20"/>
      <c r="BV86" s="20"/>
      <c r="BW86" s="20"/>
      <c r="BX86" s="20"/>
      <c r="BY86" s="20"/>
      <c r="BZ86" s="20"/>
      <c r="CA86" s="20"/>
      <c r="CB86" s="20"/>
      <c r="CC86" s="20"/>
      <c r="CD86" s="20"/>
      <c r="CE86" s="20"/>
      <c r="CF86" s="20"/>
      <c r="CG86" s="20"/>
      <c r="CH86" s="20"/>
      <c r="CI86" s="29"/>
      <c r="CJ86" s="20"/>
      <c r="CK86" s="20"/>
      <c r="CL86" s="20"/>
      <c r="CM86" s="20"/>
      <c r="CN86" s="20"/>
      <c r="CO86" s="20"/>
      <c r="CP86" s="20"/>
      <c r="CQ86" s="20"/>
      <c r="CR86" s="20"/>
      <c r="CS86" s="20"/>
      <c r="CT86" s="20"/>
      <c r="CU86" s="20"/>
      <c r="CV86" s="20"/>
      <c r="CW86" s="20"/>
      <c r="CX86" s="20"/>
      <c r="CY86" s="20"/>
      <c r="CZ86" s="20"/>
      <c r="DA86" s="20"/>
      <c r="DB86" s="20"/>
      <c r="DC86" s="20"/>
      <c r="DD86" s="20"/>
      <c r="DE86" s="20"/>
      <c r="DF86" s="20"/>
      <c r="DG86" s="20"/>
      <c r="DH86" s="20"/>
      <c r="DI86" s="20"/>
      <c r="DJ86" s="20"/>
      <c r="DK86" s="20"/>
      <c r="DL86" s="20"/>
      <c r="DM86" s="20"/>
      <c r="DN86" s="20"/>
      <c r="DO86" s="20"/>
      <c r="DP86" s="20"/>
      <c r="DQ86" s="20"/>
      <c r="DR86" s="20"/>
      <c r="DS86" s="20"/>
      <c r="DT86" s="20"/>
      <c r="DU86" s="20"/>
      <c r="DV86" s="20"/>
      <c r="DW86" s="20"/>
      <c r="DX86" s="20"/>
      <c r="DY86" s="20"/>
      <c r="DZ86" s="20"/>
      <c r="EA86" s="20"/>
      <c r="EB86" s="20"/>
      <c r="EC86" s="20"/>
      <c r="ED86" s="20"/>
      <c r="EE86" s="20"/>
      <c r="EF86" s="20"/>
      <c r="EG86" s="20"/>
      <c r="EH86" s="20"/>
      <c r="EI86" s="20"/>
      <c r="EJ86" s="20"/>
      <c r="EK86" s="20"/>
      <c r="EL86" s="20"/>
      <c r="EM86" s="20"/>
      <c r="EN86" s="20"/>
      <c r="EO86" s="20"/>
      <c r="EP86" s="20"/>
      <c r="EQ86" s="20"/>
      <c r="ER86" s="20"/>
      <c r="ES86" s="20"/>
      <c r="ET86" s="20"/>
      <c r="EU86" s="20"/>
      <c r="EV86" s="20"/>
      <c r="EW86" s="20"/>
      <c r="EX86" s="20"/>
      <c r="EY86" s="20"/>
      <c r="EZ86" s="20"/>
      <c r="FA86" s="20"/>
      <c r="FB86" s="20"/>
      <c r="FC86" s="20"/>
      <c r="FD86" s="20"/>
      <c r="FE86" s="20"/>
      <c r="FF86" s="20"/>
      <c r="FG86" s="20"/>
      <c r="FH86" s="20"/>
      <c r="FI86" s="20"/>
      <c r="FJ86" s="20"/>
      <c r="FK86" s="20"/>
      <c r="FL86" s="20"/>
      <c r="FM86" s="20"/>
      <c r="FN86" s="20"/>
      <c r="FO86" s="20"/>
    </row>
    <row r="87" spans="1:171" s="25" customFormat="1" ht="12.75">
      <c r="A87" s="13"/>
      <c r="C87" s="30"/>
      <c r="D87" s="3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9"/>
      <c r="BP87" s="29"/>
      <c r="BQ87" s="29"/>
      <c r="BR87" s="20"/>
      <c r="BS87" s="20"/>
      <c r="BT87" s="20"/>
      <c r="BU87" s="20"/>
      <c r="BV87" s="20"/>
      <c r="BW87" s="20"/>
      <c r="BX87" s="20"/>
      <c r="BY87" s="20"/>
      <c r="BZ87" s="20"/>
      <c r="CA87" s="20"/>
      <c r="CB87" s="20"/>
      <c r="CC87" s="20"/>
      <c r="CD87" s="20"/>
      <c r="CE87" s="20"/>
      <c r="CF87" s="20"/>
      <c r="CG87" s="20"/>
      <c r="CH87" s="20"/>
      <c r="CI87" s="29"/>
      <c r="CJ87" s="20"/>
      <c r="CK87" s="20"/>
      <c r="CL87" s="20"/>
      <c r="CM87" s="20"/>
      <c r="CN87" s="20"/>
      <c r="CO87" s="20"/>
      <c r="CP87" s="20"/>
      <c r="CQ87" s="20"/>
      <c r="CR87" s="20"/>
      <c r="CS87" s="20"/>
      <c r="CT87" s="20"/>
      <c r="CU87" s="20"/>
      <c r="CV87" s="20"/>
      <c r="CW87" s="20"/>
      <c r="CX87" s="20"/>
      <c r="CY87" s="20"/>
      <c r="CZ87" s="20"/>
      <c r="DA87" s="20"/>
      <c r="DB87" s="20"/>
      <c r="DC87" s="20"/>
      <c r="DD87" s="20"/>
      <c r="DE87" s="20"/>
      <c r="DF87" s="20"/>
      <c r="DG87" s="20"/>
      <c r="DH87" s="20"/>
      <c r="DI87" s="20"/>
      <c r="DJ87" s="20"/>
      <c r="DK87" s="20"/>
      <c r="DL87" s="20"/>
      <c r="DM87" s="20"/>
      <c r="DN87" s="20"/>
      <c r="DO87" s="20"/>
      <c r="DP87" s="20"/>
      <c r="DQ87" s="20"/>
      <c r="DR87" s="20"/>
      <c r="DS87" s="20"/>
      <c r="DT87" s="20"/>
      <c r="DU87" s="20"/>
      <c r="DV87" s="20"/>
      <c r="DW87" s="20"/>
      <c r="DX87" s="20"/>
      <c r="DY87" s="20"/>
      <c r="DZ87" s="20"/>
      <c r="EA87" s="20"/>
      <c r="EB87" s="20"/>
      <c r="EC87" s="20"/>
      <c r="ED87" s="20"/>
      <c r="EE87" s="20"/>
      <c r="EF87" s="20"/>
      <c r="EG87" s="20"/>
      <c r="EH87" s="20"/>
      <c r="EI87" s="20"/>
      <c r="EJ87" s="20"/>
      <c r="EK87" s="20"/>
      <c r="EL87" s="20"/>
      <c r="EM87" s="20"/>
      <c r="EN87" s="20"/>
      <c r="EO87" s="20"/>
      <c r="EP87" s="20"/>
      <c r="EQ87" s="20"/>
      <c r="ER87" s="20"/>
      <c r="ES87" s="20"/>
      <c r="ET87" s="20"/>
      <c r="EU87" s="20"/>
      <c r="EV87" s="20"/>
      <c r="EW87" s="20"/>
      <c r="EX87" s="20"/>
      <c r="EY87" s="20"/>
      <c r="EZ87" s="20"/>
      <c r="FA87" s="20"/>
      <c r="FB87" s="20"/>
      <c r="FC87" s="20"/>
      <c r="FD87" s="20"/>
      <c r="FE87" s="20"/>
      <c r="FF87" s="20"/>
      <c r="FG87" s="20"/>
      <c r="FH87" s="20"/>
      <c r="FI87" s="20"/>
      <c r="FJ87" s="20"/>
      <c r="FK87" s="20"/>
      <c r="FL87" s="20"/>
      <c r="FM87" s="20"/>
      <c r="FN87" s="20"/>
      <c r="FO87" s="20"/>
    </row>
    <row r="88" spans="1:171" s="25" customFormat="1" ht="12.75">
      <c r="A88" s="13"/>
      <c r="C88" s="30"/>
      <c r="D88" s="3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9"/>
      <c r="BP88" s="29"/>
      <c r="BQ88" s="29"/>
      <c r="BR88" s="20"/>
      <c r="BS88" s="20"/>
      <c r="BT88" s="20"/>
      <c r="BU88" s="20"/>
      <c r="BV88" s="20"/>
      <c r="BW88" s="20"/>
      <c r="BX88" s="20"/>
      <c r="BY88" s="20"/>
      <c r="BZ88" s="20"/>
      <c r="CA88" s="20"/>
      <c r="CB88" s="20"/>
      <c r="CC88" s="20"/>
      <c r="CD88" s="20"/>
      <c r="CE88" s="20"/>
      <c r="CF88" s="20"/>
      <c r="CG88" s="20"/>
      <c r="CH88" s="20"/>
      <c r="CI88" s="29"/>
      <c r="CJ88" s="20"/>
      <c r="CK88" s="20"/>
      <c r="CL88" s="20"/>
      <c r="CM88" s="20"/>
      <c r="CN88" s="20"/>
      <c r="CO88" s="20"/>
      <c r="CP88" s="20"/>
      <c r="CQ88" s="20"/>
      <c r="CR88" s="20"/>
      <c r="CS88" s="20"/>
      <c r="CT88" s="20"/>
      <c r="CU88" s="20"/>
      <c r="CV88" s="20"/>
      <c r="CW88" s="20"/>
      <c r="CX88" s="20"/>
      <c r="CY88" s="20"/>
      <c r="CZ88" s="20"/>
      <c r="DA88" s="20"/>
      <c r="DB88" s="20"/>
      <c r="DC88" s="20"/>
      <c r="DD88" s="20"/>
      <c r="DE88" s="20"/>
      <c r="DF88" s="20"/>
      <c r="DG88" s="20"/>
      <c r="DH88" s="20"/>
      <c r="DI88" s="20"/>
      <c r="DJ88" s="20"/>
      <c r="DK88" s="20"/>
      <c r="DL88" s="20"/>
      <c r="DM88" s="20"/>
      <c r="DN88" s="20"/>
      <c r="DO88" s="20"/>
      <c r="DP88" s="20"/>
      <c r="DQ88" s="20"/>
      <c r="DR88" s="20"/>
      <c r="DS88" s="20"/>
      <c r="DT88" s="20"/>
      <c r="DU88" s="20"/>
      <c r="DV88" s="20"/>
      <c r="DW88" s="20"/>
      <c r="DX88" s="20"/>
      <c r="DY88" s="20"/>
      <c r="DZ88" s="20"/>
      <c r="EA88" s="20"/>
      <c r="EB88" s="20"/>
      <c r="EC88" s="20"/>
      <c r="ED88" s="20"/>
      <c r="EE88" s="20"/>
      <c r="EF88" s="20"/>
      <c r="EG88" s="20"/>
      <c r="EH88" s="20"/>
      <c r="EI88" s="20"/>
      <c r="EJ88" s="20"/>
      <c r="EK88" s="20"/>
      <c r="EL88" s="20"/>
      <c r="EM88" s="20"/>
      <c r="EN88" s="20"/>
      <c r="EO88" s="20"/>
      <c r="EP88" s="20"/>
      <c r="EQ88" s="20"/>
      <c r="ER88" s="20"/>
      <c r="ES88" s="20"/>
      <c r="ET88" s="20"/>
      <c r="EU88" s="20"/>
      <c r="EV88" s="20"/>
      <c r="EW88" s="20"/>
      <c r="EX88" s="20"/>
      <c r="EY88" s="20"/>
      <c r="EZ88" s="20"/>
      <c r="FA88" s="20"/>
      <c r="FB88" s="20"/>
      <c r="FC88" s="20"/>
      <c r="FD88" s="20"/>
      <c r="FE88" s="20"/>
      <c r="FF88" s="20"/>
      <c r="FG88" s="20"/>
      <c r="FH88" s="20"/>
      <c r="FI88" s="20"/>
      <c r="FJ88" s="20"/>
      <c r="FK88" s="20"/>
      <c r="FL88" s="20"/>
      <c r="FM88" s="20"/>
      <c r="FN88" s="20"/>
      <c r="FO88" s="20"/>
    </row>
    <row r="89" spans="1:171" s="25" customFormat="1" ht="12.75">
      <c r="A89" s="13"/>
      <c r="C89" s="30"/>
      <c r="D89" s="3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9"/>
      <c r="BP89" s="29"/>
      <c r="BQ89" s="29"/>
      <c r="BR89" s="20"/>
      <c r="BS89" s="20"/>
      <c r="BT89" s="20"/>
      <c r="BU89" s="20"/>
      <c r="BV89" s="20"/>
      <c r="BW89" s="20"/>
      <c r="BX89" s="20"/>
      <c r="BY89" s="20"/>
      <c r="BZ89" s="20"/>
      <c r="CA89" s="20"/>
      <c r="CB89" s="20"/>
      <c r="CC89" s="20"/>
      <c r="CD89" s="20"/>
      <c r="CE89" s="20"/>
      <c r="CF89" s="20"/>
      <c r="CG89" s="20"/>
      <c r="CH89" s="20"/>
      <c r="CI89" s="29"/>
      <c r="CJ89" s="20"/>
      <c r="CK89" s="20"/>
      <c r="CL89" s="20"/>
      <c r="CM89" s="20"/>
      <c r="CN89" s="20"/>
      <c r="CO89" s="20"/>
      <c r="CP89" s="20"/>
      <c r="CQ89" s="20"/>
      <c r="CR89" s="20"/>
      <c r="CS89" s="20"/>
      <c r="CT89" s="20"/>
      <c r="CU89" s="20"/>
      <c r="CV89" s="20"/>
      <c r="CW89" s="20"/>
      <c r="CX89" s="20"/>
      <c r="CY89" s="20"/>
      <c r="CZ89" s="20"/>
      <c r="DA89" s="20"/>
      <c r="DB89" s="20"/>
      <c r="DC89" s="20"/>
      <c r="DD89" s="20"/>
      <c r="DE89" s="20"/>
      <c r="DF89" s="20"/>
      <c r="DG89" s="20"/>
      <c r="DH89" s="20"/>
      <c r="DI89" s="20"/>
      <c r="DJ89" s="20"/>
      <c r="DK89" s="20"/>
      <c r="DL89" s="20"/>
      <c r="DM89" s="20"/>
      <c r="DN89" s="20"/>
      <c r="DO89" s="20"/>
      <c r="DP89" s="20"/>
      <c r="DQ89" s="20"/>
      <c r="DR89" s="20"/>
      <c r="DS89" s="20"/>
      <c r="DT89" s="20"/>
      <c r="DU89" s="20"/>
      <c r="DV89" s="20"/>
      <c r="DW89" s="20"/>
      <c r="DX89" s="20"/>
      <c r="DY89" s="20"/>
      <c r="DZ89" s="20"/>
      <c r="EA89" s="20"/>
      <c r="EB89" s="20"/>
      <c r="EC89" s="20"/>
      <c r="ED89" s="20"/>
      <c r="EE89" s="20"/>
      <c r="EF89" s="20"/>
      <c r="EG89" s="20"/>
      <c r="EH89" s="20"/>
      <c r="EI89" s="20"/>
      <c r="EJ89" s="20"/>
      <c r="EK89" s="20"/>
      <c r="EL89" s="20"/>
      <c r="EM89" s="20"/>
      <c r="EN89" s="20"/>
      <c r="EO89" s="20"/>
      <c r="EP89" s="20"/>
      <c r="EQ89" s="20"/>
      <c r="ER89" s="20"/>
      <c r="ES89" s="20"/>
      <c r="ET89" s="20"/>
      <c r="EU89" s="20"/>
      <c r="EV89" s="20"/>
      <c r="EW89" s="20"/>
      <c r="EX89" s="20"/>
      <c r="EY89" s="20"/>
      <c r="EZ89" s="20"/>
      <c r="FA89" s="20"/>
      <c r="FB89" s="20"/>
      <c r="FC89" s="20"/>
      <c r="FD89" s="20"/>
      <c r="FE89" s="20"/>
      <c r="FF89" s="20"/>
      <c r="FG89" s="20"/>
      <c r="FH89" s="20"/>
      <c r="FI89" s="20"/>
      <c r="FJ89" s="20"/>
      <c r="FK89" s="20"/>
      <c r="FL89" s="20"/>
      <c r="FM89" s="20"/>
      <c r="FN89" s="20"/>
      <c r="FO89" s="20"/>
    </row>
    <row r="90" spans="1:171" s="25" customFormat="1" ht="12.75">
      <c r="A90" s="13"/>
      <c r="C90" s="30"/>
      <c r="D90" s="3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9"/>
      <c r="BP90" s="29"/>
      <c r="BQ90" s="29"/>
      <c r="BR90" s="20"/>
      <c r="BS90" s="20"/>
      <c r="BT90" s="20"/>
      <c r="BU90" s="20"/>
      <c r="BV90" s="20"/>
      <c r="BW90" s="20"/>
      <c r="BX90" s="20"/>
      <c r="BY90" s="20"/>
      <c r="BZ90" s="20"/>
      <c r="CA90" s="20"/>
      <c r="CB90" s="20"/>
      <c r="CC90" s="20"/>
      <c r="CD90" s="20"/>
      <c r="CE90" s="20"/>
      <c r="CF90" s="20"/>
      <c r="CG90" s="20"/>
      <c r="CH90" s="20"/>
      <c r="CI90" s="29"/>
      <c r="CJ90" s="20"/>
      <c r="CK90" s="20"/>
      <c r="CL90" s="20"/>
      <c r="CM90" s="20"/>
      <c r="CN90" s="20"/>
      <c r="CO90" s="20"/>
      <c r="CP90" s="20"/>
      <c r="CQ90" s="20"/>
      <c r="CR90" s="20"/>
      <c r="CS90" s="20"/>
      <c r="CT90" s="20"/>
      <c r="CU90" s="20"/>
      <c r="CV90" s="20"/>
      <c r="CW90" s="20"/>
      <c r="CX90" s="20"/>
      <c r="CY90" s="20"/>
      <c r="CZ90" s="20"/>
      <c r="DA90" s="20"/>
      <c r="DB90" s="20"/>
      <c r="DC90" s="20"/>
      <c r="DD90" s="20"/>
      <c r="DE90" s="20"/>
      <c r="DF90" s="20"/>
      <c r="DG90" s="20"/>
      <c r="DH90" s="20"/>
      <c r="DI90" s="20"/>
      <c r="DJ90" s="20"/>
      <c r="DK90" s="20"/>
      <c r="DL90" s="20"/>
      <c r="DM90" s="20"/>
      <c r="DN90" s="20"/>
      <c r="DO90" s="20"/>
      <c r="DP90" s="20"/>
      <c r="DQ90" s="20"/>
      <c r="DR90" s="20"/>
      <c r="DS90" s="20"/>
      <c r="DT90" s="20"/>
      <c r="DU90" s="20"/>
      <c r="DV90" s="20"/>
      <c r="DW90" s="20"/>
      <c r="DX90" s="20"/>
      <c r="DY90" s="20"/>
      <c r="DZ90" s="20"/>
      <c r="EA90" s="20"/>
      <c r="EB90" s="20"/>
      <c r="EC90" s="20"/>
      <c r="ED90" s="20"/>
      <c r="EE90" s="20"/>
      <c r="EF90" s="20"/>
      <c r="EG90" s="20"/>
      <c r="EH90" s="20"/>
      <c r="EI90" s="20"/>
      <c r="EJ90" s="20"/>
      <c r="EK90" s="20"/>
      <c r="EL90" s="20"/>
      <c r="EM90" s="20"/>
      <c r="EN90" s="20"/>
      <c r="EO90" s="20"/>
      <c r="EP90" s="20"/>
      <c r="EQ90" s="20"/>
      <c r="ER90" s="20"/>
      <c r="ES90" s="20"/>
      <c r="ET90" s="20"/>
      <c r="EU90" s="20"/>
      <c r="EV90" s="20"/>
      <c r="EW90" s="20"/>
      <c r="EX90" s="20"/>
      <c r="EY90" s="20"/>
      <c r="EZ90" s="20"/>
      <c r="FA90" s="20"/>
      <c r="FB90" s="20"/>
      <c r="FC90" s="20"/>
      <c r="FD90" s="20"/>
      <c r="FE90" s="20"/>
      <c r="FF90" s="20"/>
      <c r="FG90" s="20"/>
      <c r="FH90" s="20"/>
      <c r="FI90" s="20"/>
      <c r="FJ90" s="20"/>
      <c r="FK90" s="20"/>
      <c r="FL90" s="20"/>
      <c r="FM90" s="20"/>
      <c r="FN90" s="20"/>
      <c r="FO90" s="20"/>
    </row>
    <row r="91" spans="1:171" s="25" customFormat="1" ht="12.75">
      <c r="A91" s="13"/>
      <c r="C91" s="30"/>
      <c r="D91" s="3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9"/>
      <c r="BP91" s="29"/>
      <c r="BQ91" s="29"/>
      <c r="BR91" s="20"/>
      <c r="BS91" s="20"/>
      <c r="BT91" s="20"/>
      <c r="BU91" s="20"/>
      <c r="BV91" s="20"/>
      <c r="BW91" s="20"/>
      <c r="BX91" s="20"/>
      <c r="BY91" s="20"/>
      <c r="BZ91" s="20"/>
      <c r="CA91" s="20"/>
      <c r="CB91" s="20"/>
      <c r="CC91" s="20"/>
      <c r="CD91" s="20"/>
      <c r="CE91" s="20"/>
      <c r="CF91" s="20"/>
      <c r="CG91" s="20"/>
      <c r="CH91" s="20"/>
      <c r="CI91" s="29"/>
      <c r="CJ91" s="20"/>
      <c r="CK91" s="20"/>
      <c r="CL91" s="20"/>
      <c r="CM91" s="20"/>
      <c r="CN91" s="20"/>
      <c r="CO91" s="20"/>
      <c r="CP91" s="20"/>
      <c r="CQ91" s="20"/>
      <c r="CR91" s="20"/>
      <c r="CS91" s="20"/>
      <c r="CT91" s="20"/>
      <c r="CU91" s="20"/>
      <c r="CV91" s="20"/>
      <c r="CW91" s="20"/>
      <c r="CX91" s="20"/>
      <c r="CY91" s="20"/>
      <c r="CZ91" s="20"/>
      <c r="DA91" s="20"/>
      <c r="DB91" s="20"/>
      <c r="DC91" s="20"/>
      <c r="DD91" s="20"/>
      <c r="DE91" s="20"/>
      <c r="DF91" s="20"/>
      <c r="DG91" s="20"/>
      <c r="DH91" s="20"/>
      <c r="DI91" s="20"/>
      <c r="DJ91" s="20"/>
      <c r="DK91" s="20"/>
      <c r="DL91" s="20"/>
      <c r="DM91" s="20"/>
      <c r="DN91" s="20"/>
      <c r="DO91" s="20"/>
      <c r="DP91" s="20"/>
      <c r="DQ91" s="20"/>
      <c r="DR91" s="20"/>
      <c r="DS91" s="20"/>
      <c r="DT91" s="20"/>
      <c r="DU91" s="20"/>
      <c r="DV91" s="20"/>
      <c r="DW91" s="20"/>
      <c r="DX91" s="20"/>
      <c r="DY91" s="20"/>
      <c r="DZ91" s="20"/>
      <c r="EA91" s="20"/>
      <c r="EB91" s="20"/>
      <c r="EC91" s="20"/>
      <c r="ED91" s="20"/>
      <c r="EE91" s="20"/>
      <c r="EF91" s="20"/>
      <c r="EG91" s="20"/>
      <c r="EH91" s="20"/>
      <c r="EI91" s="20"/>
      <c r="EJ91" s="20"/>
      <c r="EK91" s="20"/>
      <c r="EL91" s="20"/>
      <c r="EM91" s="20"/>
      <c r="EN91" s="20"/>
      <c r="EO91" s="20"/>
      <c r="EP91" s="20"/>
      <c r="EQ91" s="20"/>
      <c r="ER91" s="20"/>
      <c r="ES91" s="20"/>
      <c r="ET91" s="20"/>
      <c r="EU91" s="20"/>
      <c r="EV91" s="20"/>
      <c r="EW91" s="20"/>
      <c r="EX91" s="20"/>
      <c r="EY91" s="20"/>
      <c r="EZ91" s="20"/>
      <c r="FA91" s="20"/>
      <c r="FB91" s="20"/>
      <c r="FC91" s="20"/>
      <c r="FD91" s="20"/>
      <c r="FE91" s="20"/>
      <c r="FF91" s="20"/>
      <c r="FG91" s="20"/>
      <c r="FH91" s="20"/>
      <c r="FI91" s="20"/>
      <c r="FJ91" s="20"/>
      <c r="FK91" s="20"/>
      <c r="FL91" s="20"/>
      <c r="FM91" s="20"/>
      <c r="FN91" s="20"/>
      <c r="FO91" s="20"/>
    </row>
    <row r="92" spans="1:171" s="25" customFormat="1" ht="12.75">
      <c r="A92" s="13"/>
      <c r="C92" s="30"/>
      <c r="D92" s="3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9"/>
      <c r="CJ92" s="20"/>
      <c r="CK92" s="20"/>
      <c r="CL92" s="20"/>
      <c r="CM92" s="20"/>
      <c r="CN92" s="20"/>
      <c r="CO92" s="20"/>
      <c r="CP92" s="20"/>
      <c r="CQ92" s="20"/>
      <c r="CR92" s="20"/>
      <c r="CS92" s="20"/>
      <c r="CT92" s="20"/>
      <c r="CU92" s="20"/>
      <c r="CV92" s="20"/>
      <c r="CW92" s="20"/>
      <c r="CX92" s="20"/>
      <c r="CY92" s="20"/>
      <c r="CZ92" s="20"/>
      <c r="DA92" s="20"/>
      <c r="DB92" s="20"/>
      <c r="DC92" s="20"/>
      <c r="DD92" s="20"/>
      <c r="DE92" s="20"/>
      <c r="DF92" s="20"/>
      <c r="DG92" s="20"/>
      <c r="DH92" s="20"/>
      <c r="DI92" s="20"/>
      <c r="DJ92" s="20"/>
      <c r="DK92" s="20"/>
      <c r="DL92" s="20"/>
      <c r="DM92" s="20"/>
      <c r="DN92" s="20"/>
      <c r="DO92" s="20"/>
      <c r="DP92" s="20"/>
      <c r="DQ92" s="20"/>
      <c r="DR92" s="20"/>
      <c r="DS92" s="20"/>
      <c r="DT92" s="20"/>
      <c r="DU92" s="20"/>
      <c r="DV92" s="20"/>
      <c r="DW92" s="20"/>
      <c r="DX92" s="20"/>
      <c r="DY92" s="20"/>
      <c r="DZ92" s="20"/>
      <c r="EA92" s="20"/>
      <c r="EB92" s="20"/>
      <c r="EC92" s="20"/>
      <c r="ED92" s="20"/>
      <c r="EE92" s="20"/>
      <c r="EF92" s="20"/>
      <c r="EG92" s="20"/>
      <c r="EH92" s="20"/>
      <c r="EI92" s="20"/>
      <c r="EJ92" s="20"/>
      <c r="EK92" s="20"/>
      <c r="EL92" s="20"/>
      <c r="EM92" s="20"/>
      <c r="EN92" s="20"/>
      <c r="EO92" s="20"/>
      <c r="EP92" s="20"/>
      <c r="EQ92" s="20"/>
      <c r="ER92" s="20"/>
      <c r="ES92" s="20"/>
      <c r="ET92" s="20"/>
      <c r="EU92" s="20"/>
      <c r="EV92" s="20"/>
      <c r="EW92" s="20"/>
      <c r="EX92" s="20"/>
      <c r="EY92" s="20"/>
      <c r="EZ92" s="20"/>
      <c r="FA92" s="20"/>
      <c r="FB92" s="20"/>
      <c r="FC92" s="20"/>
      <c r="FD92" s="20"/>
      <c r="FE92" s="20"/>
      <c r="FF92" s="20"/>
      <c r="FG92" s="20"/>
      <c r="FH92" s="20"/>
      <c r="FI92" s="20"/>
      <c r="FJ92" s="20"/>
      <c r="FK92" s="20"/>
      <c r="FL92" s="20"/>
      <c r="FM92" s="20"/>
      <c r="FN92" s="20"/>
      <c r="FO92" s="20"/>
    </row>
    <row r="93" spans="1:171" s="25" customFormat="1" ht="12" customHeight="1">
      <c r="A93" s="13"/>
      <c r="C93" s="30"/>
      <c r="D93" s="3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9"/>
      <c r="CJ93" s="20"/>
      <c r="CK93" s="20"/>
      <c r="CL93" s="20"/>
      <c r="CM93" s="20"/>
      <c r="CN93" s="20"/>
      <c r="CO93" s="20"/>
      <c r="CP93" s="20"/>
      <c r="CQ93" s="20"/>
      <c r="CR93" s="20"/>
      <c r="CS93" s="20"/>
      <c r="CT93" s="20"/>
      <c r="CU93" s="20"/>
      <c r="CV93" s="20"/>
      <c r="CW93" s="20"/>
      <c r="CX93" s="20"/>
      <c r="CY93" s="20"/>
      <c r="CZ93" s="20"/>
      <c r="DA93" s="20"/>
      <c r="DB93" s="20"/>
      <c r="DC93" s="20"/>
      <c r="DD93" s="20"/>
      <c r="DE93" s="20"/>
      <c r="DF93" s="20"/>
      <c r="DG93" s="20"/>
      <c r="DH93" s="20"/>
      <c r="DI93" s="20"/>
      <c r="DJ93" s="20"/>
      <c r="DK93" s="20"/>
      <c r="DL93" s="20"/>
      <c r="DM93" s="20"/>
      <c r="DN93" s="20"/>
      <c r="DO93" s="20"/>
      <c r="DP93" s="20"/>
      <c r="DQ93" s="20"/>
      <c r="DR93" s="20"/>
      <c r="DS93" s="20"/>
      <c r="DT93" s="20"/>
      <c r="DU93" s="20"/>
      <c r="DV93" s="20"/>
      <c r="DW93" s="20"/>
      <c r="DX93" s="20"/>
      <c r="DY93" s="20"/>
      <c r="DZ93" s="20"/>
      <c r="EA93" s="20"/>
      <c r="EB93" s="20"/>
      <c r="EC93" s="20"/>
      <c r="ED93" s="20"/>
      <c r="EE93" s="20"/>
      <c r="EF93" s="20"/>
      <c r="EG93" s="20"/>
      <c r="EH93" s="20"/>
      <c r="EI93" s="20"/>
      <c r="EJ93" s="20"/>
      <c r="EK93" s="20"/>
      <c r="EL93" s="20"/>
      <c r="EM93" s="20"/>
      <c r="EN93" s="20"/>
      <c r="EO93" s="20"/>
      <c r="EP93" s="20"/>
      <c r="EQ93" s="20"/>
      <c r="ER93" s="20"/>
      <c r="ES93" s="20"/>
      <c r="ET93" s="20"/>
      <c r="EU93" s="20"/>
      <c r="EV93" s="20"/>
      <c r="EW93" s="20"/>
      <c r="EX93" s="20"/>
      <c r="EY93" s="20"/>
      <c r="EZ93" s="20"/>
      <c r="FA93" s="20"/>
      <c r="FB93" s="20"/>
      <c r="FC93" s="20"/>
      <c r="FD93" s="20"/>
      <c r="FE93" s="20"/>
      <c r="FF93" s="20"/>
      <c r="FG93" s="20"/>
      <c r="FH93" s="20"/>
      <c r="FI93" s="20"/>
      <c r="FJ93" s="20"/>
      <c r="FK93" s="20"/>
      <c r="FL93" s="20"/>
      <c r="FM93" s="20"/>
      <c r="FN93" s="20"/>
      <c r="FO93" s="20"/>
    </row>
    <row r="94" spans="1:171" s="25" customFormat="1" ht="12.75">
      <c r="A94" s="13"/>
      <c r="C94" s="30"/>
      <c r="D94" s="3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9"/>
      <c r="CJ94" s="20"/>
      <c r="CK94" s="20"/>
      <c r="CL94" s="20"/>
      <c r="CM94" s="20"/>
      <c r="CN94" s="20"/>
      <c r="CO94" s="20"/>
      <c r="CP94" s="20"/>
      <c r="CQ94" s="20"/>
      <c r="CR94" s="20"/>
      <c r="CS94" s="20"/>
      <c r="CT94" s="20"/>
      <c r="CU94" s="20"/>
      <c r="CV94" s="20"/>
      <c r="CW94" s="20"/>
      <c r="CX94" s="20"/>
      <c r="CY94" s="20"/>
      <c r="CZ94" s="20"/>
      <c r="DA94" s="20"/>
      <c r="DB94" s="20"/>
      <c r="DC94" s="20"/>
      <c r="DD94" s="20"/>
      <c r="DE94" s="20"/>
      <c r="DF94" s="20"/>
      <c r="DG94" s="20"/>
      <c r="DH94" s="20"/>
      <c r="DI94" s="20"/>
      <c r="DJ94" s="20"/>
      <c r="DK94" s="20"/>
      <c r="DL94" s="20"/>
      <c r="DM94" s="20"/>
      <c r="DN94" s="20"/>
      <c r="DO94" s="20"/>
      <c r="DP94" s="20"/>
      <c r="DQ94" s="20"/>
      <c r="DR94" s="20"/>
      <c r="DS94" s="20"/>
      <c r="DT94" s="20"/>
      <c r="DU94" s="20"/>
      <c r="DV94" s="20"/>
      <c r="DW94" s="20"/>
      <c r="DX94" s="20"/>
      <c r="DY94" s="20"/>
      <c r="DZ94" s="20"/>
      <c r="EA94" s="20"/>
      <c r="EB94" s="20"/>
      <c r="EC94" s="20"/>
      <c r="ED94" s="20"/>
      <c r="EE94" s="20"/>
      <c r="EF94" s="20"/>
      <c r="EG94" s="20"/>
      <c r="EH94" s="20"/>
      <c r="EI94" s="20"/>
      <c r="EJ94" s="20"/>
      <c r="EK94" s="20"/>
      <c r="EL94" s="20"/>
      <c r="EM94" s="20"/>
      <c r="EN94" s="20"/>
      <c r="EO94" s="20"/>
      <c r="EP94" s="20"/>
      <c r="EQ94" s="20"/>
      <c r="ER94" s="20"/>
      <c r="ES94" s="20"/>
      <c r="ET94" s="20"/>
      <c r="EU94" s="20"/>
      <c r="EV94" s="20"/>
      <c r="EW94" s="20"/>
      <c r="EX94" s="20"/>
      <c r="EY94" s="20"/>
      <c r="EZ94" s="20"/>
      <c r="FA94" s="20"/>
      <c r="FB94" s="20"/>
      <c r="FC94" s="20"/>
      <c r="FD94" s="20"/>
      <c r="FE94" s="20"/>
      <c r="FF94" s="20"/>
      <c r="FG94" s="20"/>
      <c r="FH94" s="20"/>
      <c r="FI94" s="20"/>
      <c r="FJ94" s="20"/>
      <c r="FK94" s="20"/>
      <c r="FL94" s="20"/>
      <c r="FM94" s="20"/>
      <c r="FN94" s="20"/>
      <c r="FO94" s="20"/>
    </row>
    <row r="95" spans="1:171" s="25" customFormat="1" ht="12.75">
      <c r="A95" s="13"/>
      <c r="C95" s="30"/>
      <c r="D95" s="3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9"/>
      <c r="CJ95" s="20"/>
      <c r="CK95" s="20"/>
      <c r="CL95" s="20"/>
      <c r="CM95" s="20"/>
      <c r="CN95" s="20"/>
      <c r="CO95" s="20"/>
      <c r="CP95" s="20"/>
      <c r="CQ95" s="20"/>
      <c r="CR95" s="20"/>
      <c r="CS95" s="20"/>
      <c r="CT95" s="20"/>
      <c r="CU95" s="20"/>
      <c r="CV95" s="20"/>
      <c r="CW95" s="20"/>
      <c r="CX95" s="20"/>
      <c r="CY95" s="20"/>
      <c r="CZ95" s="20"/>
      <c r="DA95" s="20"/>
      <c r="DB95" s="20"/>
      <c r="DC95" s="20"/>
      <c r="DD95" s="20"/>
      <c r="DE95" s="20"/>
      <c r="DF95" s="20"/>
      <c r="DG95" s="20"/>
      <c r="DH95" s="20"/>
      <c r="DI95" s="20"/>
      <c r="DJ95" s="20"/>
      <c r="DK95" s="20"/>
      <c r="DL95" s="20"/>
      <c r="DM95" s="20"/>
      <c r="DN95" s="20"/>
      <c r="DO95" s="20"/>
      <c r="DP95" s="20"/>
      <c r="DQ95" s="20"/>
      <c r="DR95" s="20"/>
      <c r="DS95" s="20"/>
      <c r="DT95" s="20"/>
      <c r="DU95" s="20"/>
      <c r="DV95" s="20"/>
      <c r="DW95" s="20"/>
      <c r="DX95" s="20"/>
      <c r="DY95" s="20"/>
      <c r="DZ95" s="20"/>
      <c r="EA95" s="20"/>
      <c r="EB95" s="20"/>
      <c r="EC95" s="20"/>
      <c r="ED95" s="20"/>
      <c r="EE95" s="20"/>
      <c r="EF95" s="20"/>
      <c r="EG95" s="20"/>
      <c r="EH95" s="20"/>
      <c r="EI95" s="20"/>
      <c r="EJ95" s="20"/>
      <c r="EK95" s="20"/>
      <c r="EL95" s="20"/>
      <c r="EM95" s="20"/>
      <c r="EN95" s="20"/>
      <c r="EO95" s="20"/>
      <c r="EP95" s="20"/>
      <c r="EQ95" s="20"/>
      <c r="ER95" s="20"/>
      <c r="ES95" s="20"/>
      <c r="ET95" s="20"/>
      <c r="EU95" s="20"/>
      <c r="EV95" s="20"/>
      <c r="EW95" s="20"/>
      <c r="EX95" s="20"/>
      <c r="EY95" s="20"/>
      <c r="EZ95" s="20"/>
      <c r="FA95" s="20"/>
      <c r="FB95" s="20"/>
      <c r="FC95" s="20"/>
      <c r="FD95" s="20"/>
      <c r="FE95" s="20"/>
      <c r="FF95" s="20"/>
      <c r="FG95" s="20"/>
      <c r="FH95" s="20"/>
      <c r="FI95" s="20"/>
      <c r="FJ95" s="20"/>
      <c r="FK95" s="20"/>
      <c r="FL95" s="20"/>
      <c r="FM95" s="20"/>
      <c r="FN95" s="20"/>
      <c r="FO95" s="20"/>
    </row>
    <row r="96" spans="1:171" s="25" customFormat="1" ht="12.75">
      <c r="A96" s="13"/>
      <c r="C96" s="30"/>
      <c r="D96" s="3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9"/>
      <c r="CJ96" s="20"/>
      <c r="CK96" s="20"/>
      <c r="CL96" s="20"/>
      <c r="CM96" s="20"/>
      <c r="CN96" s="20"/>
      <c r="CO96" s="20"/>
      <c r="CP96" s="20"/>
      <c r="CQ96" s="20"/>
      <c r="CR96" s="20"/>
      <c r="CS96" s="20"/>
      <c r="CT96" s="20"/>
      <c r="CU96" s="20"/>
      <c r="CV96" s="20"/>
      <c r="CW96" s="20"/>
      <c r="CX96" s="20"/>
      <c r="CY96" s="20"/>
      <c r="CZ96" s="20"/>
      <c r="DA96" s="20"/>
      <c r="DB96" s="20"/>
      <c r="DC96" s="20"/>
      <c r="DD96" s="20"/>
      <c r="DE96" s="20"/>
      <c r="DF96" s="20"/>
      <c r="DG96" s="20"/>
      <c r="DH96" s="20"/>
      <c r="DI96" s="20"/>
      <c r="DJ96" s="20"/>
      <c r="DK96" s="20"/>
      <c r="DL96" s="20"/>
      <c r="DM96" s="20"/>
      <c r="DN96" s="20"/>
      <c r="DO96" s="20"/>
      <c r="DP96" s="20"/>
      <c r="DQ96" s="20"/>
      <c r="DR96" s="20"/>
      <c r="DS96" s="20"/>
      <c r="DT96" s="20"/>
      <c r="DU96" s="20"/>
      <c r="DV96" s="20"/>
      <c r="DW96" s="20"/>
      <c r="DX96" s="20"/>
      <c r="DY96" s="20"/>
      <c r="DZ96" s="20"/>
      <c r="EA96" s="20"/>
      <c r="EB96" s="20"/>
      <c r="EC96" s="20"/>
      <c r="ED96" s="20"/>
      <c r="EE96" s="20"/>
      <c r="EF96" s="20"/>
      <c r="EG96" s="20"/>
      <c r="EH96" s="20"/>
      <c r="EI96" s="20"/>
      <c r="EJ96" s="20"/>
      <c r="EK96" s="20"/>
      <c r="EL96" s="20"/>
      <c r="EM96" s="20"/>
      <c r="EN96" s="20"/>
      <c r="EO96" s="20"/>
      <c r="EP96" s="20"/>
      <c r="EQ96" s="20"/>
      <c r="ER96" s="20"/>
      <c r="ES96" s="20"/>
      <c r="ET96" s="20"/>
      <c r="EU96" s="20"/>
      <c r="EV96" s="20"/>
      <c r="EW96" s="20"/>
      <c r="EX96" s="20"/>
      <c r="EY96" s="20"/>
      <c r="EZ96" s="20"/>
      <c r="FA96" s="20"/>
      <c r="FB96" s="20"/>
      <c r="FC96" s="20"/>
      <c r="FD96" s="20"/>
      <c r="FE96" s="20"/>
      <c r="FF96" s="20"/>
      <c r="FG96" s="20"/>
      <c r="FH96" s="20"/>
      <c r="FI96" s="20"/>
      <c r="FJ96" s="20"/>
      <c r="FK96" s="20"/>
      <c r="FL96" s="20"/>
      <c r="FM96" s="20"/>
      <c r="FN96" s="20"/>
      <c r="FO96" s="20"/>
    </row>
    <row r="97" spans="1:171" s="25" customFormat="1" ht="12.75">
      <c r="A97" s="13"/>
      <c r="C97" s="30"/>
      <c r="D97" s="3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9"/>
      <c r="CJ97" s="20"/>
      <c r="CK97" s="20"/>
      <c r="CL97" s="20"/>
      <c r="CM97" s="20"/>
      <c r="CN97" s="20"/>
      <c r="CO97" s="20"/>
      <c r="CP97" s="20"/>
      <c r="CQ97" s="20"/>
      <c r="CR97" s="20"/>
      <c r="CS97" s="20"/>
      <c r="CT97" s="20"/>
      <c r="CU97" s="20"/>
      <c r="CV97" s="20"/>
      <c r="CW97" s="20"/>
      <c r="CX97" s="20"/>
      <c r="CY97" s="20"/>
      <c r="CZ97" s="20"/>
      <c r="DA97" s="20"/>
      <c r="DB97" s="20"/>
      <c r="DC97" s="20"/>
      <c r="DD97" s="20"/>
      <c r="DE97" s="20"/>
      <c r="DF97" s="20"/>
      <c r="DG97" s="20"/>
      <c r="DH97" s="20"/>
      <c r="DI97" s="20"/>
      <c r="DJ97" s="20"/>
      <c r="DK97" s="20"/>
      <c r="DL97" s="20"/>
      <c r="DM97" s="20"/>
      <c r="DN97" s="20"/>
      <c r="DO97" s="20"/>
      <c r="DP97" s="20"/>
      <c r="DQ97" s="20"/>
      <c r="DR97" s="20"/>
      <c r="DS97" s="20"/>
      <c r="DT97" s="20"/>
      <c r="DU97" s="20"/>
      <c r="DV97" s="20"/>
      <c r="DW97" s="20"/>
      <c r="DX97" s="20"/>
      <c r="DY97" s="20"/>
      <c r="DZ97" s="20"/>
      <c r="EA97" s="20"/>
      <c r="EB97" s="20"/>
      <c r="EC97" s="20"/>
      <c r="ED97" s="20"/>
      <c r="EE97" s="20"/>
      <c r="EF97" s="20"/>
      <c r="EG97" s="20"/>
      <c r="EH97" s="20"/>
      <c r="EI97" s="20"/>
      <c r="EJ97" s="20"/>
      <c r="EK97" s="20"/>
      <c r="EL97" s="20"/>
      <c r="EM97" s="20"/>
      <c r="EN97" s="20"/>
      <c r="EO97" s="20"/>
      <c r="EP97" s="20"/>
      <c r="EQ97" s="20"/>
      <c r="ER97" s="20"/>
      <c r="ES97" s="20"/>
      <c r="ET97" s="20"/>
      <c r="EU97" s="20"/>
      <c r="EV97" s="20"/>
      <c r="EW97" s="20"/>
      <c r="EX97" s="20"/>
      <c r="EY97" s="20"/>
      <c r="EZ97" s="20"/>
      <c r="FA97" s="20"/>
      <c r="FB97" s="20"/>
      <c r="FC97" s="20"/>
      <c r="FD97" s="20"/>
      <c r="FE97" s="20"/>
      <c r="FF97" s="20"/>
      <c r="FG97" s="20"/>
      <c r="FH97" s="20"/>
      <c r="FI97" s="20"/>
      <c r="FJ97" s="20"/>
      <c r="FK97" s="20"/>
      <c r="FL97" s="20"/>
      <c r="FM97" s="20"/>
      <c r="FN97" s="20"/>
      <c r="FO97" s="20"/>
    </row>
    <row r="98" spans="1:171" s="25" customFormat="1" ht="12.75">
      <c r="A98" s="13"/>
      <c r="C98" s="30"/>
      <c r="D98" s="3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9"/>
      <c r="CJ98" s="20"/>
      <c r="CK98" s="20"/>
      <c r="CL98" s="20"/>
      <c r="CM98" s="20"/>
      <c r="CN98" s="20"/>
      <c r="CO98" s="20"/>
      <c r="CP98" s="20"/>
      <c r="CQ98" s="20"/>
      <c r="CR98" s="20"/>
      <c r="CS98" s="20"/>
      <c r="CT98" s="20"/>
      <c r="CU98" s="20"/>
      <c r="CV98" s="20"/>
      <c r="CW98" s="20"/>
      <c r="CX98" s="20"/>
      <c r="CY98" s="20"/>
      <c r="CZ98" s="20"/>
      <c r="DA98" s="20"/>
      <c r="DB98" s="20"/>
      <c r="DC98" s="20"/>
      <c r="DD98" s="20"/>
      <c r="DE98" s="20"/>
      <c r="DF98" s="20"/>
      <c r="DG98" s="20"/>
      <c r="DH98" s="20"/>
      <c r="DI98" s="20"/>
      <c r="DJ98" s="20"/>
      <c r="DK98" s="20"/>
      <c r="DL98" s="20"/>
      <c r="DM98" s="20"/>
      <c r="DN98" s="20"/>
      <c r="DO98" s="20"/>
      <c r="DP98" s="20"/>
      <c r="DQ98" s="20"/>
      <c r="DR98" s="20"/>
      <c r="DS98" s="20"/>
      <c r="DT98" s="20"/>
      <c r="DU98" s="20"/>
      <c r="DV98" s="20"/>
      <c r="DW98" s="20"/>
      <c r="DX98" s="20"/>
      <c r="DY98" s="20"/>
      <c r="DZ98" s="20"/>
      <c r="EA98" s="20"/>
      <c r="EB98" s="20"/>
      <c r="EC98" s="20"/>
      <c r="ED98" s="20"/>
      <c r="EE98" s="20"/>
      <c r="EF98" s="20"/>
      <c r="EG98" s="20"/>
      <c r="EH98" s="20"/>
      <c r="EI98" s="20"/>
      <c r="EJ98" s="20"/>
      <c r="EK98" s="20"/>
      <c r="EL98" s="20"/>
      <c r="EM98" s="20"/>
      <c r="EN98" s="20"/>
      <c r="EO98" s="20"/>
      <c r="EP98" s="20"/>
      <c r="EQ98" s="20"/>
      <c r="ER98" s="20"/>
      <c r="ES98" s="20"/>
      <c r="ET98" s="20"/>
      <c r="EU98" s="20"/>
      <c r="EV98" s="20"/>
      <c r="EW98" s="20"/>
      <c r="EX98" s="20"/>
      <c r="EY98" s="20"/>
      <c r="EZ98" s="20"/>
      <c r="FA98" s="20"/>
      <c r="FB98" s="20"/>
      <c r="FC98" s="20"/>
      <c r="FD98" s="20"/>
      <c r="FE98" s="20"/>
      <c r="FF98" s="20"/>
      <c r="FG98" s="20"/>
      <c r="FH98" s="20"/>
      <c r="FI98" s="20"/>
      <c r="FJ98" s="20"/>
      <c r="FK98" s="20"/>
      <c r="FL98" s="20"/>
      <c r="FM98" s="20"/>
      <c r="FN98" s="20"/>
      <c r="FO98" s="20"/>
    </row>
    <row r="99" spans="1:171" s="25" customFormat="1" ht="12.75">
      <c r="A99" s="13"/>
      <c r="C99" s="30"/>
      <c r="D99" s="3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9"/>
      <c r="CJ99" s="20"/>
      <c r="CK99" s="20"/>
      <c r="CL99" s="20"/>
      <c r="CM99" s="20"/>
      <c r="CN99" s="20"/>
      <c r="CO99" s="20"/>
      <c r="CP99" s="20"/>
      <c r="CQ99" s="20"/>
      <c r="CR99" s="20"/>
      <c r="CS99" s="20"/>
      <c r="CT99" s="20"/>
      <c r="CU99" s="20"/>
      <c r="CV99" s="20"/>
      <c r="CW99" s="20"/>
      <c r="CX99" s="20"/>
      <c r="CY99" s="20"/>
      <c r="CZ99" s="20"/>
      <c r="DA99" s="20"/>
      <c r="DB99" s="20"/>
      <c r="DC99" s="20"/>
      <c r="DD99" s="20"/>
      <c r="DE99" s="20"/>
      <c r="DF99" s="20"/>
      <c r="DG99" s="20"/>
      <c r="DH99" s="20"/>
      <c r="DI99" s="20"/>
      <c r="DJ99" s="20"/>
      <c r="DK99" s="20"/>
      <c r="DL99" s="20"/>
      <c r="DM99" s="20"/>
      <c r="DN99" s="20"/>
      <c r="DO99" s="20"/>
      <c r="DP99" s="20"/>
      <c r="DQ99" s="20"/>
      <c r="DR99" s="20"/>
      <c r="DS99" s="20"/>
      <c r="DT99" s="20"/>
      <c r="DU99" s="20"/>
      <c r="DV99" s="20"/>
      <c r="DW99" s="20"/>
      <c r="DX99" s="20"/>
      <c r="DY99" s="20"/>
      <c r="DZ99" s="20"/>
      <c r="EA99" s="20"/>
      <c r="EB99" s="20"/>
      <c r="EC99" s="20"/>
      <c r="ED99" s="20"/>
      <c r="EE99" s="20"/>
      <c r="EF99" s="20"/>
      <c r="EG99" s="20"/>
      <c r="EH99" s="20"/>
      <c r="EI99" s="20"/>
      <c r="EJ99" s="20"/>
      <c r="EK99" s="20"/>
      <c r="EL99" s="20"/>
      <c r="EM99" s="20"/>
      <c r="EN99" s="20"/>
      <c r="EO99" s="20"/>
      <c r="EP99" s="20"/>
      <c r="EQ99" s="20"/>
      <c r="ER99" s="20"/>
      <c r="ES99" s="20"/>
      <c r="ET99" s="20"/>
      <c r="EU99" s="20"/>
      <c r="EV99" s="20"/>
      <c r="EW99" s="20"/>
      <c r="EX99" s="20"/>
      <c r="EY99" s="20"/>
      <c r="EZ99" s="20"/>
      <c r="FA99" s="20"/>
      <c r="FB99" s="20"/>
      <c r="FC99" s="20"/>
      <c r="FD99" s="20"/>
      <c r="FE99" s="20"/>
      <c r="FF99" s="20"/>
      <c r="FG99" s="20"/>
      <c r="FH99" s="20"/>
      <c r="FI99" s="20"/>
      <c r="FJ99" s="20"/>
      <c r="FK99" s="20"/>
      <c r="FL99" s="20"/>
      <c r="FM99" s="20"/>
      <c r="FN99" s="20"/>
      <c r="FO99" s="20"/>
    </row>
    <row r="100" spans="1:171" s="25" customFormat="1" ht="12.75">
      <c r="A100" s="13"/>
      <c r="C100" s="30"/>
      <c r="D100" s="3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9"/>
      <c r="CJ100" s="20"/>
      <c r="CK100" s="20"/>
      <c r="CL100" s="20"/>
      <c r="CM100" s="20"/>
      <c r="CN100" s="20"/>
      <c r="CO100" s="20"/>
      <c r="CP100" s="20"/>
      <c r="CQ100" s="20"/>
      <c r="CR100" s="20"/>
      <c r="CS100" s="20"/>
      <c r="CT100" s="20"/>
      <c r="CU100" s="20"/>
      <c r="CV100" s="20"/>
      <c r="CW100" s="20"/>
      <c r="CX100" s="20"/>
      <c r="CY100" s="20"/>
      <c r="CZ100" s="20"/>
      <c r="DA100" s="20"/>
      <c r="DB100" s="20"/>
      <c r="DC100" s="20"/>
      <c r="DD100" s="20"/>
      <c r="DE100" s="20"/>
      <c r="DF100" s="20"/>
      <c r="DG100" s="20"/>
      <c r="DH100" s="20"/>
      <c r="DI100" s="20"/>
      <c r="DJ100" s="20"/>
      <c r="DK100" s="20"/>
      <c r="DL100" s="20"/>
      <c r="DM100" s="20"/>
      <c r="DN100" s="20"/>
      <c r="DO100" s="20"/>
      <c r="DP100" s="20"/>
      <c r="DQ100" s="20"/>
      <c r="DR100" s="20"/>
      <c r="DS100" s="20"/>
      <c r="DT100" s="20"/>
      <c r="DU100" s="20"/>
      <c r="DV100" s="20"/>
      <c r="DW100" s="20"/>
      <c r="DX100" s="20"/>
      <c r="DY100" s="20"/>
      <c r="DZ100" s="20"/>
      <c r="EA100" s="20"/>
      <c r="EB100" s="20"/>
      <c r="EC100" s="20"/>
      <c r="ED100" s="20"/>
      <c r="EE100" s="20"/>
      <c r="EF100" s="20"/>
      <c r="EG100" s="20"/>
      <c r="EH100" s="20"/>
      <c r="EI100" s="20"/>
      <c r="EJ100" s="20"/>
      <c r="EK100" s="20"/>
      <c r="EL100" s="20"/>
      <c r="EM100" s="20"/>
      <c r="EN100" s="20"/>
      <c r="EO100" s="20"/>
      <c r="EP100" s="20"/>
      <c r="EQ100" s="20"/>
      <c r="ER100" s="20"/>
      <c r="ES100" s="20"/>
      <c r="ET100" s="20"/>
      <c r="EU100" s="20"/>
      <c r="EV100" s="20"/>
      <c r="EW100" s="20"/>
      <c r="EX100" s="20"/>
      <c r="EY100" s="20"/>
      <c r="EZ100" s="20"/>
      <c r="FA100" s="20"/>
      <c r="FB100" s="20"/>
      <c r="FC100" s="20"/>
      <c r="FD100" s="20"/>
      <c r="FE100" s="20"/>
      <c r="FF100" s="20"/>
      <c r="FG100" s="20"/>
      <c r="FH100" s="20"/>
      <c r="FI100" s="20"/>
      <c r="FJ100" s="20"/>
      <c r="FK100" s="20"/>
      <c r="FL100" s="20"/>
      <c r="FM100" s="20"/>
      <c r="FN100" s="20"/>
      <c r="FO100" s="20"/>
    </row>
    <row r="101" spans="1:171" s="25" customFormat="1" ht="12.75">
      <c r="A101" s="13"/>
      <c r="C101" s="30"/>
      <c r="D101" s="3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9"/>
      <c r="CJ101" s="20"/>
      <c r="CK101" s="20"/>
      <c r="CL101" s="20"/>
      <c r="CM101" s="20"/>
      <c r="CN101" s="20"/>
      <c r="CO101" s="20"/>
      <c r="CP101" s="20"/>
      <c r="CQ101" s="20"/>
      <c r="CR101" s="20"/>
      <c r="CS101" s="20"/>
      <c r="CT101" s="20"/>
      <c r="CU101" s="20"/>
      <c r="CV101" s="20"/>
      <c r="CW101" s="20"/>
      <c r="CX101" s="20"/>
      <c r="CY101" s="20"/>
      <c r="CZ101" s="20"/>
      <c r="DA101" s="20"/>
      <c r="DB101" s="20"/>
      <c r="DC101" s="20"/>
      <c r="DD101" s="20"/>
      <c r="DE101" s="20"/>
      <c r="DF101" s="20"/>
      <c r="DG101" s="20"/>
      <c r="DH101" s="20"/>
      <c r="DI101" s="20"/>
      <c r="DJ101" s="20"/>
      <c r="DK101" s="20"/>
      <c r="DL101" s="20"/>
      <c r="DM101" s="20"/>
      <c r="DN101" s="20"/>
      <c r="DO101" s="20"/>
      <c r="DP101" s="20"/>
      <c r="DQ101" s="20"/>
      <c r="DR101" s="20"/>
      <c r="DS101" s="20"/>
      <c r="DT101" s="20"/>
      <c r="DU101" s="20"/>
      <c r="DV101" s="20"/>
      <c r="DW101" s="20"/>
      <c r="DX101" s="20"/>
      <c r="DY101" s="20"/>
      <c r="DZ101" s="20"/>
      <c r="EA101" s="20"/>
      <c r="EB101" s="20"/>
      <c r="EC101" s="20"/>
      <c r="ED101" s="20"/>
      <c r="EE101" s="20"/>
      <c r="EF101" s="20"/>
      <c r="EG101" s="20"/>
      <c r="EH101" s="20"/>
      <c r="EI101" s="20"/>
      <c r="EJ101" s="20"/>
      <c r="EK101" s="20"/>
      <c r="EL101" s="20"/>
      <c r="EM101" s="20"/>
      <c r="EN101" s="20"/>
      <c r="EO101" s="20"/>
      <c r="EP101" s="20"/>
      <c r="EQ101" s="20"/>
      <c r="ER101" s="20"/>
      <c r="ES101" s="20"/>
      <c r="ET101" s="20"/>
      <c r="EU101" s="20"/>
      <c r="EV101" s="20"/>
      <c r="EW101" s="20"/>
      <c r="EX101" s="20"/>
      <c r="EY101" s="20"/>
      <c r="EZ101" s="20"/>
      <c r="FA101" s="20"/>
      <c r="FB101" s="20"/>
      <c r="FC101" s="20"/>
      <c r="FD101" s="20"/>
      <c r="FE101" s="20"/>
      <c r="FF101" s="20"/>
      <c r="FG101" s="20"/>
      <c r="FH101" s="20"/>
      <c r="FI101" s="20"/>
      <c r="FJ101" s="20"/>
      <c r="FK101" s="20"/>
      <c r="FL101" s="20"/>
      <c r="FM101" s="20"/>
      <c r="FN101" s="20"/>
      <c r="FO101" s="20"/>
    </row>
    <row r="102" spans="1:171" s="25" customFormat="1" ht="12.75">
      <c r="A102" s="13"/>
      <c r="C102" s="30"/>
      <c r="D102" s="3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9"/>
      <c r="CJ102" s="20"/>
      <c r="CK102" s="20"/>
      <c r="CL102" s="20"/>
      <c r="CM102" s="20"/>
      <c r="CN102" s="20"/>
      <c r="CO102" s="20"/>
      <c r="CP102" s="20"/>
      <c r="CQ102" s="20"/>
      <c r="CR102" s="20"/>
      <c r="CS102" s="20"/>
      <c r="CT102" s="20"/>
      <c r="CU102" s="20"/>
      <c r="CV102" s="20"/>
      <c r="CW102" s="20"/>
      <c r="CX102" s="20"/>
      <c r="CY102" s="20"/>
      <c r="CZ102" s="20"/>
      <c r="DA102" s="20"/>
      <c r="DB102" s="20"/>
      <c r="DC102" s="20"/>
      <c r="DD102" s="20"/>
      <c r="DE102" s="20"/>
      <c r="DF102" s="20"/>
      <c r="DG102" s="20"/>
      <c r="DH102" s="20"/>
      <c r="DI102" s="20"/>
      <c r="DJ102" s="20"/>
      <c r="DK102" s="20"/>
      <c r="DL102" s="20"/>
      <c r="DM102" s="20"/>
      <c r="DN102" s="20"/>
      <c r="DO102" s="20"/>
      <c r="DP102" s="20"/>
      <c r="DQ102" s="20"/>
      <c r="DR102" s="20"/>
      <c r="DS102" s="20"/>
      <c r="DT102" s="20"/>
      <c r="DU102" s="20"/>
      <c r="DV102" s="20"/>
      <c r="DW102" s="20"/>
      <c r="DX102" s="20"/>
      <c r="DY102" s="20"/>
      <c r="DZ102" s="20"/>
      <c r="EA102" s="20"/>
      <c r="EB102" s="20"/>
      <c r="EC102" s="20"/>
      <c r="ED102" s="20"/>
      <c r="EE102" s="20"/>
      <c r="EF102" s="20"/>
      <c r="EG102" s="20"/>
      <c r="EH102" s="20"/>
      <c r="EI102" s="20"/>
      <c r="EJ102" s="20"/>
      <c r="EK102" s="20"/>
      <c r="EL102" s="20"/>
      <c r="EM102" s="20"/>
      <c r="EN102" s="20"/>
      <c r="EO102" s="20"/>
      <c r="EP102" s="20"/>
      <c r="EQ102" s="20"/>
      <c r="ER102" s="20"/>
      <c r="ES102" s="20"/>
      <c r="ET102" s="20"/>
      <c r="EU102" s="20"/>
      <c r="EV102" s="20"/>
      <c r="EW102" s="20"/>
      <c r="EX102" s="20"/>
      <c r="EY102" s="20"/>
      <c r="EZ102" s="20"/>
      <c r="FA102" s="20"/>
      <c r="FB102" s="20"/>
      <c r="FC102" s="20"/>
      <c r="FD102" s="20"/>
      <c r="FE102" s="20"/>
      <c r="FF102" s="20"/>
      <c r="FG102" s="20"/>
      <c r="FH102" s="20"/>
      <c r="FI102" s="20"/>
      <c r="FJ102" s="20"/>
      <c r="FK102" s="20"/>
      <c r="FL102" s="20"/>
      <c r="FM102" s="20"/>
      <c r="FN102" s="20"/>
      <c r="FO102" s="20"/>
    </row>
    <row r="103" spans="1:171" s="25" customFormat="1" ht="12.75">
      <c r="A103" s="13"/>
      <c r="C103" s="30"/>
      <c r="D103" s="3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9"/>
      <c r="CJ103" s="20"/>
      <c r="CK103" s="20"/>
      <c r="CL103" s="20"/>
      <c r="CM103" s="20"/>
      <c r="CN103" s="20"/>
      <c r="CO103" s="20"/>
      <c r="CP103" s="20"/>
      <c r="CQ103" s="20"/>
      <c r="CR103" s="20"/>
      <c r="CS103" s="20"/>
      <c r="CT103" s="20"/>
      <c r="CU103" s="20"/>
      <c r="CV103" s="20"/>
      <c r="CW103" s="20"/>
      <c r="CX103" s="20"/>
      <c r="CY103" s="20"/>
      <c r="CZ103" s="20"/>
      <c r="DA103" s="20"/>
      <c r="DB103" s="20"/>
      <c r="DC103" s="20"/>
      <c r="DD103" s="20"/>
      <c r="DE103" s="20"/>
      <c r="DF103" s="20"/>
      <c r="DG103" s="20"/>
      <c r="DH103" s="20"/>
      <c r="DI103" s="20"/>
      <c r="DJ103" s="20"/>
      <c r="DK103" s="20"/>
      <c r="DL103" s="20"/>
      <c r="DM103" s="20"/>
      <c r="DN103" s="20"/>
      <c r="DO103" s="20"/>
      <c r="DP103" s="20"/>
      <c r="DQ103" s="20"/>
      <c r="DR103" s="20"/>
      <c r="DS103" s="20"/>
      <c r="DT103" s="20"/>
      <c r="DU103" s="20"/>
      <c r="DV103" s="20"/>
      <c r="DW103" s="20"/>
      <c r="DX103" s="20"/>
      <c r="DY103" s="20"/>
      <c r="DZ103" s="20"/>
      <c r="EA103" s="20"/>
      <c r="EB103" s="20"/>
      <c r="EC103" s="20"/>
      <c r="ED103" s="20"/>
      <c r="EE103" s="20"/>
      <c r="EF103" s="20"/>
      <c r="EG103" s="20"/>
      <c r="EH103" s="20"/>
      <c r="EI103" s="20"/>
      <c r="EJ103" s="20"/>
      <c r="EK103" s="20"/>
      <c r="EL103" s="20"/>
      <c r="EM103" s="20"/>
      <c r="EN103" s="20"/>
      <c r="EO103" s="20"/>
      <c r="EP103" s="20"/>
      <c r="EQ103" s="20"/>
      <c r="ER103" s="20"/>
      <c r="ES103" s="20"/>
      <c r="ET103" s="20"/>
      <c r="EU103" s="20"/>
      <c r="EV103" s="20"/>
      <c r="EW103" s="20"/>
      <c r="EX103" s="20"/>
      <c r="EY103" s="20"/>
      <c r="EZ103" s="20"/>
      <c r="FA103" s="20"/>
      <c r="FB103" s="20"/>
      <c r="FC103" s="20"/>
      <c r="FD103" s="20"/>
      <c r="FE103" s="20"/>
      <c r="FF103" s="20"/>
      <c r="FG103" s="20"/>
      <c r="FH103" s="20"/>
      <c r="FI103" s="20"/>
      <c r="FJ103" s="20"/>
      <c r="FK103" s="20"/>
      <c r="FL103" s="20"/>
      <c r="FM103" s="20"/>
      <c r="FN103" s="20"/>
      <c r="FO103" s="20"/>
    </row>
    <row r="104" spans="1:171" s="25" customFormat="1" ht="12.75">
      <c r="A104" s="13"/>
      <c r="C104" s="30"/>
      <c r="D104" s="3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9"/>
      <c r="CJ104" s="20"/>
      <c r="CK104" s="20"/>
      <c r="CL104" s="20"/>
      <c r="CM104" s="20"/>
      <c r="CN104" s="20"/>
      <c r="CO104" s="20"/>
      <c r="CP104" s="20"/>
      <c r="CQ104" s="20"/>
      <c r="CR104" s="20"/>
      <c r="CS104" s="20"/>
      <c r="CT104" s="20"/>
      <c r="CU104" s="20"/>
      <c r="CV104" s="20"/>
      <c r="CW104" s="20"/>
      <c r="CX104" s="20"/>
      <c r="CY104" s="20"/>
      <c r="CZ104" s="20"/>
      <c r="DA104" s="20"/>
      <c r="DB104" s="20"/>
      <c r="DC104" s="20"/>
      <c r="DD104" s="20"/>
      <c r="DE104" s="20"/>
      <c r="DF104" s="20"/>
      <c r="DG104" s="20"/>
      <c r="DH104" s="20"/>
      <c r="DI104" s="20"/>
      <c r="DJ104" s="20"/>
      <c r="DK104" s="20"/>
      <c r="DL104" s="20"/>
      <c r="DM104" s="20"/>
      <c r="DN104" s="20"/>
      <c r="DO104" s="20"/>
      <c r="DP104" s="20"/>
      <c r="DQ104" s="20"/>
      <c r="DR104" s="20"/>
      <c r="DS104" s="20"/>
      <c r="DT104" s="20"/>
      <c r="DU104" s="20"/>
      <c r="DV104" s="20"/>
      <c r="DW104" s="20"/>
      <c r="DX104" s="20"/>
      <c r="DY104" s="20"/>
      <c r="DZ104" s="20"/>
      <c r="EA104" s="20"/>
      <c r="EB104" s="20"/>
      <c r="EC104" s="20"/>
      <c r="ED104" s="20"/>
      <c r="EE104" s="20"/>
      <c r="EF104" s="20"/>
      <c r="EG104" s="20"/>
      <c r="EH104" s="20"/>
      <c r="EI104" s="20"/>
      <c r="EJ104" s="20"/>
      <c r="EK104" s="20"/>
      <c r="EL104" s="20"/>
      <c r="EM104" s="20"/>
      <c r="EN104" s="20"/>
      <c r="EO104" s="20"/>
      <c r="EP104" s="20"/>
      <c r="EQ104" s="20"/>
      <c r="ER104" s="20"/>
      <c r="ES104" s="20"/>
      <c r="ET104" s="20"/>
      <c r="EU104" s="20"/>
      <c r="EV104" s="20"/>
      <c r="EW104" s="20"/>
      <c r="EX104" s="20"/>
      <c r="EY104" s="20"/>
      <c r="EZ104" s="20"/>
      <c r="FA104" s="20"/>
      <c r="FB104" s="20"/>
      <c r="FC104" s="20"/>
      <c r="FD104" s="20"/>
      <c r="FE104" s="20"/>
      <c r="FF104" s="20"/>
      <c r="FG104" s="20"/>
      <c r="FH104" s="20"/>
      <c r="FI104" s="20"/>
      <c r="FJ104" s="20"/>
      <c r="FK104" s="20"/>
      <c r="FL104" s="20"/>
      <c r="FM104" s="20"/>
      <c r="FN104" s="20"/>
      <c r="FO104" s="20"/>
    </row>
    <row r="105" spans="1:171" s="25" customFormat="1" ht="12.75">
      <c r="A105" s="13"/>
      <c r="C105" s="30"/>
      <c r="D105" s="3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9"/>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row>
    <row r="106" spans="1:171" s="25" customFormat="1" ht="12.75">
      <c r="A106" s="13"/>
      <c r="C106" s="30"/>
      <c r="D106" s="3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9"/>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row>
    <row r="107" spans="1:171" s="25" customFormat="1" ht="12.75">
      <c r="A107" s="13"/>
      <c r="C107" s="30"/>
      <c r="D107" s="3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9"/>
      <c r="CJ107" s="20"/>
      <c r="CK107" s="20"/>
      <c r="CL107" s="20"/>
      <c r="CM107" s="20"/>
      <c r="CN107" s="20"/>
      <c r="CO107" s="20"/>
      <c r="CP107" s="20"/>
      <c r="CQ107" s="20"/>
      <c r="CR107" s="20"/>
      <c r="CS107" s="20"/>
      <c r="CT107" s="20"/>
      <c r="CU107" s="20"/>
      <c r="CV107" s="20"/>
      <c r="CW107" s="20"/>
      <c r="CX107" s="20"/>
      <c r="CY107" s="20"/>
      <c r="CZ107" s="20"/>
      <c r="DA107" s="20"/>
      <c r="DB107" s="20"/>
      <c r="DC107" s="20"/>
      <c r="DD107" s="20"/>
      <c r="DE107" s="20"/>
      <c r="DF107" s="20"/>
      <c r="DG107" s="20"/>
      <c r="DH107" s="20"/>
      <c r="DI107" s="20"/>
      <c r="DJ107" s="20"/>
      <c r="DK107" s="20"/>
      <c r="DL107" s="20"/>
      <c r="DM107" s="20"/>
      <c r="DN107" s="20"/>
      <c r="DO107" s="20"/>
      <c r="DP107" s="20"/>
      <c r="DQ107" s="20"/>
      <c r="DR107" s="20"/>
      <c r="DS107" s="20"/>
      <c r="DT107" s="20"/>
      <c r="DU107" s="20"/>
      <c r="DV107" s="20"/>
      <c r="DW107" s="20"/>
      <c r="DX107" s="20"/>
      <c r="DY107" s="20"/>
      <c r="DZ107" s="20"/>
      <c r="EA107" s="20"/>
      <c r="EB107" s="20"/>
      <c r="EC107" s="20"/>
      <c r="ED107" s="20"/>
      <c r="EE107" s="20"/>
      <c r="EF107" s="20"/>
      <c r="EG107" s="20"/>
      <c r="EH107" s="20"/>
      <c r="EI107" s="20"/>
      <c r="EJ107" s="20"/>
      <c r="EK107" s="20"/>
      <c r="EL107" s="20"/>
      <c r="EM107" s="20"/>
      <c r="EN107" s="20"/>
      <c r="EO107" s="20"/>
      <c r="EP107" s="20"/>
      <c r="EQ107" s="20"/>
      <c r="ER107" s="20"/>
      <c r="ES107" s="20"/>
      <c r="ET107" s="20"/>
      <c r="EU107" s="20"/>
      <c r="EV107" s="20"/>
      <c r="EW107" s="20"/>
      <c r="EX107" s="20"/>
      <c r="EY107" s="20"/>
      <c r="EZ107" s="20"/>
      <c r="FA107" s="20"/>
      <c r="FB107" s="20"/>
      <c r="FC107" s="20"/>
      <c r="FD107" s="20"/>
      <c r="FE107" s="20"/>
      <c r="FF107" s="20"/>
      <c r="FG107" s="20"/>
      <c r="FH107" s="20"/>
      <c r="FI107" s="20"/>
      <c r="FJ107" s="20"/>
      <c r="FK107" s="20"/>
      <c r="FL107" s="20"/>
      <c r="FM107" s="20"/>
      <c r="FN107" s="20"/>
      <c r="FO107" s="20"/>
    </row>
    <row r="108" spans="1:171" s="25" customFormat="1" ht="12.75">
      <c r="A108" s="13"/>
      <c r="C108" s="30"/>
      <c r="D108" s="3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9"/>
      <c r="CJ108" s="20"/>
      <c r="CK108" s="20"/>
      <c r="CL108" s="20"/>
      <c r="CM108" s="20"/>
      <c r="CN108" s="20"/>
      <c r="CO108" s="20"/>
      <c r="CP108" s="20"/>
      <c r="CQ108" s="20"/>
      <c r="CR108" s="20"/>
      <c r="CS108" s="20"/>
      <c r="CT108" s="20"/>
      <c r="CU108" s="20"/>
      <c r="CV108" s="20"/>
      <c r="CW108" s="20"/>
      <c r="CX108" s="20"/>
      <c r="CY108" s="20"/>
      <c r="CZ108" s="20"/>
      <c r="DA108" s="20"/>
      <c r="DB108" s="20"/>
      <c r="DC108" s="20"/>
      <c r="DD108" s="20"/>
      <c r="DE108" s="20"/>
      <c r="DF108" s="20"/>
      <c r="DG108" s="20"/>
      <c r="DH108" s="20"/>
      <c r="DI108" s="20"/>
      <c r="DJ108" s="20"/>
      <c r="DK108" s="20"/>
      <c r="DL108" s="20"/>
      <c r="DM108" s="20"/>
      <c r="DN108" s="20"/>
      <c r="DO108" s="20"/>
      <c r="DP108" s="20"/>
      <c r="DQ108" s="20"/>
      <c r="DR108" s="20"/>
      <c r="DS108" s="20"/>
      <c r="DT108" s="20"/>
      <c r="DU108" s="20"/>
      <c r="DV108" s="20"/>
      <c r="DW108" s="20"/>
      <c r="DX108" s="20"/>
      <c r="DY108" s="20"/>
      <c r="DZ108" s="20"/>
      <c r="EA108" s="20"/>
      <c r="EB108" s="20"/>
      <c r="EC108" s="20"/>
      <c r="ED108" s="20"/>
      <c r="EE108" s="20"/>
      <c r="EF108" s="20"/>
      <c r="EG108" s="20"/>
      <c r="EH108" s="20"/>
      <c r="EI108" s="20"/>
      <c r="EJ108" s="20"/>
      <c r="EK108" s="20"/>
      <c r="EL108" s="20"/>
      <c r="EM108" s="20"/>
      <c r="EN108" s="20"/>
      <c r="EO108" s="20"/>
      <c r="EP108" s="20"/>
      <c r="EQ108" s="20"/>
      <c r="ER108" s="20"/>
      <c r="ES108" s="20"/>
      <c r="ET108" s="20"/>
      <c r="EU108" s="20"/>
      <c r="EV108" s="20"/>
      <c r="EW108" s="20"/>
      <c r="EX108" s="20"/>
      <c r="EY108" s="20"/>
      <c r="EZ108" s="20"/>
      <c r="FA108" s="20"/>
      <c r="FB108" s="20"/>
      <c r="FC108" s="20"/>
      <c r="FD108" s="20"/>
      <c r="FE108" s="20"/>
      <c r="FF108" s="20"/>
      <c r="FG108" s="20"/>
      <c r="FH108" s="20"/>
      <c r="FI108" s="20"/>
      <c r="FJ108" s="20"/>
      <c r="FK108" s="20"/>
      <c r="FL108" s="20"/>
      <c r="FM108" s="20"/>
      <c r="FN108" s="20"/>
      <c r="FO108" s="20"/>
    </row>
    <row r="109" spans="1:171" s="25" customFormat="1" ht="12.75">
      <c r="A109" s="13"/>
      <c r="C109" s="30"/>
      <c r="D109" s="3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9"/>
      <c r="CJ109" s="20"/>
      <c r="CK109" s="20"/>
      <c r="CL109" s="20"/>
      <c r="CM109" s="20"/>
      <c r="CN109" s="20"/>
      <c r="CO109" s="20"/>
      <c r="CP109" s="20"/>
      <c r="CQ109" s="20"/>
      <c r="CR109" s="20"/>
      <c r="CS109" s="20"/>
      <c r="CT109" s="20"/>
      <c r="CU109" s="20"/>
      <c r="CV109" s="20"/>
      <c r="CW109" s="20"/>
      <c r="CX109" s="20"/>
      <c r="CY109" s="20"/>
      <c r="CZ109" s="20"/>
      <c r="DA109" s="20"/>
      <c r="DB109" s="20"/>
      <c r="DC109" s="20"/>
      <c r="DD109" s="20"/>
      <c r="DE109" s="20"/>
      <c r="DF109" s="20"/>
      <c r="DG109" s="20"/>
      <c r="DH109" s="20"/>
      <c r="DI109" s="20"/>
      <c r="DJ109" s="20"/>
      <c r="DK109" s="20"/>
      <c r="DL109" s="20"/>
      <c r="DM109" s="20"/>
      <c r="DN109" s="20"/>
      <c r="DO109" s="20"/>
      <c r="DP109" s="20"/>
      <c r="DQ109" s="20"/>
      <c r="DR109" s="20"/>
      <c r="DS109" s="20"/>
      <c r="DT109" s="20"/>
      <c r="DU109" s="20"/>
      <c r="DV109" s="20"/>
      <c r="DW109" s="20"/>
      <c r="DX109" s="20"/>
      <c r="DY109" s="20"/>
      <c r="DZ109" s="20"/>
      <c r="EA109" s="20"/>
      <c r="EB109" s="20"/>
      <c r="EC109" s="20"/>
      <c r="ED109" s="20"/>
      <c r="EE109" s="20"/>
      <c r="EF109" s="20"/>
      <c r="EG109" s="20"/>
      <c r="EH109" s="20"/>
      <c r="EI109" s="20"/>
      <c r="EJ109" s="20"/>
      <c r="EK109" s="20"/>
      <c r="EL109" s="20"/>
      <c r="EM109" s="20"/>
      <c r="EN109" s="20"/>
      <c r="EO109" s="20"/>
      <c r="EP109" s="20"/>
      <c r="EQ109" s="20"/>
      <c r="ER109" s="20"/>
      <c r="ES109" s="20"/>
      <c r="ET109" s="20"/>
      <c r="EU109" s="20"/>
      <c r="EV109" s="20"/>
      <c r="EW109" s="20"/>
      <c r="EX109" s="20"/>
      <c r="EY109" s="20"/>
      <c r="EZ109" s="20"/>
      <c r="FA109" s="20"/>
      <c r="FB109" s="20"/>
      <c r="FC109" s="20"/>
      <c r="FD109" s="20"/>
      <c r="FE109" s="20"/>
      <c r="FF109" s="20"/>
      <c r="FG109" s="20"/>
      <c r="FH109" s="20"/>
      <c r="FI109" s="20"/>
      <c r="FJ109" s="20"/>
      <c r="FK109" s="20"/>
      <c r="FL109" s="20"/>
      <c r="FM109" s="20"/>
      <c r="FN109" s="20"/>
      <c r="FO109" s="20"/>
    </row>
    <row r="110" spans="1:171" s="25" customFormat="1" ht="12.75">
      <c r="A110" s="13"/>
      <c r="C110" s="30"/>
      <c r="D110" s="3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9"/>
      <c r="CJ110" s="20"/>
      <c r="CK110" s="20"/>
      <c r="CL110" s="20"/>
      <c r="CM110" s="20"/>
      <c r="CN110" s="20"/>
      <c r="CO110" s="20"/>
      <c r="CP110" s="20"/>
      <c r="CQ110" s="20"/>
      <c r="CR110" s="20"/>
      <c r="CS110" s="20"/>
      <c r="CT110" s="20"/>
      <c r="CU110" s="20"/>
      <c r="CV110" s="20"/>
      <c r="CW110" s="20"/>
      <c r="CX110" s="20"/>
      <c r="CY110" s="20"/>
      <c r="CZ110" s="20"/>
      <c r="DA110" s="20"/>
      <c r="DB110" s="20"/>
      <c r="DC110" s="20"/>
      <c r="DD110" s="20"/>
      <c r="DE110" s="20"/>
      <c r="DF110" s="20"/>
      <c r="DG110" s="20"/>
      <c r="DH110" s="20"/>
      <c r="DI110" s="20"/>
      <c r="DJ110" s="20"/>
      <c r="DK110" s="20"/>
      <c r="DL110" s="20"/>
      <c r="DM110" s="20"/>
      <c r="DN110" s="20"/>
      <c r="DO110" s="20"/>
      <c r="DP110" s="20"/>
      <c r="DQ110" s="20"/>
      <c r="DR110" s="20"/>
      <c r="DS110" s="20"/>
      <c r="DT110" s="20"/>
      <c r="DU110" s="20"/>
      <c r="DV110" s="20"/>
      <c r="DW110" s="20"/>
      <c r="DX110" s="20"/>
      <c r="DY110" s="20"/>
      <c r="DZ110" s="20"/>
      <c r="EA110" s="20"/>
      <c r="EB110" s="20"/>
      <c r="EC110" s="20"/>
      <c r="ED110" s="20"/>
      <c r="EE110" s="20"/>
      <c r="EF110" s="20"/>
      <c r="EG110" s="20"/>
      <c r="EH110" s="20"/>
      <c r="EI110" s="20"/>
      <c r="EJ110" s="20"/>
      <c r="EK110" s="20"/>
      <c r="EL110" s="20"/>
      <c r="EM110" s="20"/>
      <c r="EN110" s="20"/>
      <c r="EO110" s="20"/>
      <c r="EP110" s="20"/>
      <c r="EQ110" s="20"/>
      <c r="ER110" s="20"/>
      <c r="ES110" s="20"/>
      <c r="ET110" s="20"/>
      <c r="EU110" s="20"/>
      <c r="EV110" s="20"/>
      <c r="EW110" s="20"/>
      <c r="EX110" s="20"/>
      <c r="EY110" s="20"/>
      <c r="EZ110" s="20"/>
      <c r="FA110" s="20"/>
      <c r="FB110" s="20"/>
      <c r="FC110" s="20"/>
      <c r="FD110" s="20"/>
      <c r="FE110" s="20"/>
      <c r="FF110" s="20"/>
      <c r="FG110" s="20"/>
      <c r="FH110" s="20"/>
      <c r="FI110" s="20"/>
      <c r="FJ110" s="20"/>
      <c r="FK110" s="20"/>
      <c r="FL110" s="20"/>
      <c r="FM110" s="20"/>
      <c r="FN110" s="20"/>
      <c r="FO110" s="20"/>
    </row>
    <row r="111" spans="1:171" s="25" customFormat="1" ht="12.75">
      <c r="A111" s="13"/>
      <c r="C111" s="30"/>
      <c r="D111" s="3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9"/>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0"/>
      <c r="DV111" s="20"/>
      <c r="DW111" s="20"/>
      <c r="DX111" s="20"/>
      <c r="DY111" s="20"/>
      <c r="DZ111" s="20"/>
      <c r="EA111" s="20"/>
      <c r="EB111" s="20"/>
      <c r="EC111" s="20"/>
      <c r="ED111" s="20"/>
      <c r="EE111" s="20"/>
      <c r="EF111" s="20"/>
      <c r="EG111" s="20"/>
      <c r="EH111" s="20"/>
      <c r="EI111" s="20"/>
      <c r="EJ111" s="20"/>
      <c r="EK111" s="20"/>
      <c r="EL111" s="20"/>
      <c r="EM111" s="20"/>
      <c r="EN111" s="20"/>
      <c r="EO111" s="20"/>
      <c r="EP111" s="20"/>
      <c r="EQ111" s="20"/>
      <c r="ER111" s="20"/>
      <c r="ES111" s="20"/>
      <c r="ET111" s="20"/>
      <c r="EU111" s="20"/>
      <c r="EV111" s="20"/>
      <c r="EW111" s="20"/>
      <c r="EX111" s="20"/>
      <c r="EY111" s="20"/>
      <c r="EZ111" s="20"/>
      <c r="FA111" s="20"/>
      <c r="FB111" s="20"/>
      <c r="FC111" s="20"/>
      <c r="FD111" s="20"/>
      <c r="FE111" s="20"/>
      <c r="FF111" s="20"/>
      <c r="FG111" s="20"/>
      <c r="FH111" s="20"/>
      <c r="FI111" s="20"/>
      <c r="FJ111" s="20"/>
      <c r="FK111" s="20"/>
      <c r="FL111" s="20"/>
      <c r="FM111" s="20"/>
      <c r="FN111" s="20"/>
      <c r="FO111" s="20"/>
    </row>
    <row r="112" spans="1:171" s="25" customFormat="1" ht="12.75">
      <c r="A112" s="13"/>
      <c r="C112" s="30"/>
      <c r="D112" s="3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9"/>
      <c r="CJ112" s="20"/>
      <c r="CK112" s="20"/>
      <c r="CL112" s="20"/>
      <c r="CM112" s="20"/>
      <c r="CN112" s="20"/>
      <c r="CO112" s="20"/>
      <c r="CP112" s="20"/>
      <c r="CQ112" s="20"/>
      <c r="CR112" s="20"/>
      <c r="CS112" s="20"/>
      <c r="CT112" s="20"/>
      <c r="CU112" s="20"/>
      <c r="CV112" s="20"/>
      <c r="CW112" s="20"/>
      <c r="CX112" s="20"/>
      <c r="CY112" s="20"/>
      <c r="CZ112" s="20"/>
      <c r="DA112" s="20"/>
      <c r="DB112" s="20"/>
      <c r="DC112" s="20"/>
      <c r="DD112" s="20"/>
      <c r="DE112" s="20"/>
      <c r="DF112" s="20"/>
      <c r="DG112" s="20"/>
      <c r="DH112" s="20"/>
      <c r="DI112" s="20"/>
      <c r="DJ112" s="20"/>
      <c r="DK112" s="20"/>
      <c r="DL112" s="20"/>
      <c r="DM112" s="20"/>
      <c r="DN112" s="20"/>
      <c r="DO112" s="20"/>
      <c r="DP112" s="20"/>
      <c r="DQ112" s="20"/>
      <c r="DR112" s="20"/>
      <c r="DS112" s="20"/>
      <c r="DT112" s="20"/>
      <c r="DU112" s="20"/>
      <c r="DV112" s="20"/>
      <c r="DW112" s="20"/>
      <c r="DX112" s="20"/>
      <c r="DY112" s="20"/>
      <c r="DZ112" s="20"/>
      <c r="EA112" s="20"/>
      <c r="EB112" s="20"/>
      <c r="EC112" s="20"/>
      <c r="ED112" s="20"/>
      <c r="EE112" s="20"/>
      <c r="EF112" s="20"/>
      <c r="EG112" s="20"/>
      <c r="EH112" s="20"/>
      <c r="EI112" s="20"/>
      <c r="EJ112" s="20"/>
      <c r="EK112" s="20"/>
      <c r="EL112" s="20"/>
      <c r="EM112" s="20"/>
      <c r="EN112" s="20"/>
      <c r="EO112" s="20"/>
      <c r="EP112" s="20"/>
      <c r="EQ112" s="20"/>
      <c r="ER112" s="20"/>
      <c r="ES112" s="20"/>
      <c r="ET112" s="20"/>
      <c r="EU112" s="20"/>
      <c r="EV112" s="20"/>
      <c r="EW112" s="20"/>
      <c r="EX112" s="20"/>
      <c r="EY112" s="20"/>
      <c r="EZ112" s="20"/>
      <c r="FA112" s="20"/>
      <c r="FB112" s="20"/>
      <c r="FC112" s="20"/>
      <c r="FD112" s="20"/>
      <c r="FE112" s="20"/>
      <c r="FF112" s="20"/>
      <c r="FG112" s="20"/>
      <c r="FH112" s="20"/>
      <c r="FI112" s="20"/>
      <c r="FJ112" s="20"/>
      <c r="FK112" s="20"/>
      <c r="FL112" s="20"/>
      <c r="FM112" s="20"/>
      <c r="FN112" s="20"/>
      <c r="FO112" s="20"/>
    </row>
    <row r="113" spans="1:171" s="25" customFormat="1" ht="12.75">
      <c r="A113" s="13"/>
      <c r="C113" s="30"/>
      <c r="D113" s="3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9"/>
      <c r="CJ113" s="20"/>
      <c r="CK113" s="20"/>
      <c r="CL113" s="20"/>
      <c r="CM113" s="20"/>
      <c r="CN113" s="20"/>
      <c r="CO113" s="20"/>
      <c r="CP113" s="20"/>
      <c r="CQ113" s="20"/>
      <c r="CR113" s="20"/>
      <c r="CS113" s="20"/>
      <c r="CT113" s="20"/>
      <c r="CU113" s="20"/>
      <c r="CV113" s="20"/>
      <c r="CW113" s="20"/>
      <c r="CX113" s="20"/>
      <c r="CY113" s="20"/>
      <c r="CZ113" s="20"/>
      <c r="DA113" s="20"/>
      <c r="DB113" s="20"/>
      <c r="DC113" s="20"/>
      <c r="DD113" s="20"/>
      <c r="DE113" s="20"/>
      <c r="DF113" s="20"/>
      <c r="DG113" s="20"/>
      <c r="DH113" s="20"/>
      <c r="DI113" s="20"/>
      <c r="DJ113" s="20"/>
      <c r="DK113" s="20"/>
      <c r="DL113" s="20"/>
      <c r="DM113" s="20"/>
      <c r="DN113" s="20"/>
      <c r="DO113" s="20"/>
      <c r="DP113" s="20"/>
      <c r="DQ113" s="20"/>
      <c r="DR113" s="20"/>
      <c r="DS113" s="20"/>
      <c r="DT113" s="20"/>
      <c r="DU113" s="20"/>
      <c r="DV113" s="20"/>
      <c r="DW113" s="20"/>
      <c r="DX113" s="20"/>
      <c r="DY113" s="20"/>
      <c r="DZ113" s="20"/>
      <c r="EA113" s="20"/>
      <c r="EB113" s="20"/>
      <c r="EC113" s="20"/>
      <c r="ED113" s="20"/>
      <c r="EE113" s="20"/>
      <c r="EF113" s="20"/>
      <c r="EG113" s="20"/>
      <c r="EH113" s="20"/>
      <c r="EI113" s="20"/>
      <c r="EJ113" s="20"/>
      <c r="EK113" s="20"/>
      <c r="EL113" s="20"/>
      <c r="EM113" s="20"/>
      <c r="EN113" s="20"/>
      <c r="EO113" s="20"/>
      <c r="EP113" s="20"/>
      <c r="EQ113" s="20"/>
      <c r="ER113" s="20"/>
      <c r="ES113" s="20"/>
      <c r="ET113" s="20"/>
      <c r="EU113" s="20"/>
      <c r="EV113" s="20"/>
      <c r="EW113" s="20"/>
      <c r="EX113" s="20"/>
      <c r="EY113" s="20"/>
      <c r="EZ113" s="20"/>
      <c r="FA113" s="20"/>
      <c r="FB113" s="20"/>
      <c r="FC113" s="20"/>
      <c r="FD113" s="20"/>
      <c r="FE113" s="20"/>
      <c r="FF113" s="20"/>
      <c r="FG113" s="20"/>
      <c r="FH113" s="20"/>
      <c r="FI113" s="20"/>
      <c r="FJ113" s="20"/>
      <c r="FK113" s="20"/>
      <c r="FL113" s="20"/>
      <c r="FM113" s="20"/>
      <c r="FN113" s="20"/>
      <c r="FO113" s="20"/>
    </row>
    <row r="114" spans="1:171" s="25" customFormat="1" ht="12.75">
      <c r="A114" s="13"/>
      <c r="C114" s="30"/>
      <c r="D114" s="3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9"/>
      <c r="CJ114" s="20"/>
      <c r="CK114" s="20"/>
      <c r="CL114" s="20"/>
      <c r="CM114" s="20"/>
      <c r="CN114" s="20"/>
      <c r="CO114" s="20"/>
      <c r="CP114" s="20"/>
      <c r="CQ114" s="20"/>
      <c r="CR114" s="20"/>
      <c r="CS114" s="20"/>
      <c r="CT114" s="20"/>
      <c r="CU114" s="20"/>
      <c r="CV114" s="20"/>
      <c r="CW114" s="20"/>
      <c r="CX114" s="20"/>
      <c r="CY114" s="20"/>
      <c r="CZ114" s="20"/>
      <c r="DA114" s="20"/>
      <c r="DB114" s="20"/>
      <c r="DC114" s="20"/>
      <c r="DD114" s="20"/>
      <c r="DE114" s="20"/>
      <c r="DF114" s="20"/>
      <c r="DG114" s="20"/>
      <c r="DH114" s="20"/>
      <c r="DI114" s="20"/>
      <c r="DJ114" s="20"/>
      <c r="DK114" s="20"/>
      <c r="DL114" s="20"/>
      <c r="DM114" s="20"/>
      <c r="DN114" s="20"/>
      <c r="DO114" s="20"/>
      <c r="DP114" s="20"/>
      <c r="DQ114" s="20"/>
      <c r="DR114" s="20"/>
      <c r="DS114" s="20"/>
      <c r="DT114" s="20"/>
      <c r="DU114" s="20"/>
      <c r="DV114" s="20"/>
      <c r="DW114" s="20"/>
      <c r="DX114" s="20"/>
      <c r="DY114" s="20"/>
      <c r="DZ114" s="20"/>
      <c r="EA114" s="20"/>
      <c r="EB114" s="20"/>
      <c r="EC114" s="20"/>
      <c r="ED114" s="20"/>
      <c r="EE114" s="20"/>
      <c r="EF114" s="20"/>
      <c r="EG114" s="20"/>
      <c r="EH114" s="20"/>
      <c r="EI114" s="20"/>
      <c r="EJ114" s="20"/>
      <c r="EK114" s="20"/>
      <c r="EL114" s="20"/>
      <c r="EM114" s="20"/>
      <c r="EN114" s="20"/>
      <c r="EO114" s="20"/>
      <c r="EP114" s="20"/>
      <c r="EQ114" s="20"/>
      <c r="ER114" s="20"/>
      <c r="ES114" s="20"/>
      <c r="ET114" s="20"/>
      <c r="EU114" s="20"/>
      <c r="EV114" s="20"/>
      <c r="EW114" s="20"/>
      <c r="EX114" s="20"/>
      <c r="EY114" s="20"/>
      <c r="EZ114" s="20"/>
      <c r="FA114" s="20"/>
      <c r="FB114" s="20"/>
      <c r="FC114" s="20"/>
      <c r="FD114" s="20"/>
      <c r="FE114" s="20"/>
      <c r="FF114" s="20"/>
      <c r="FG114" s="20"/>
      <c r="FH114" s="20"/>
      <c r="FI114" s="20"/>
      <c r="FJ114" s="20"/>
      <c r="FK114" s="20"/>
      <c r="FL114" s="20"/>
      <c r="FM114" s="20"/>
      <c r="FN114" s="20"/>
      <c r="FO114" s="20"/>
    </row>
    <row r="115" spans="1:171" s="25" customFormat="1" ht="12.75">
      <c r="A115" s="13"/>
      <c r="C115" s="30"/>
      <c r="D115" s="3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9"/>
      <c r="CJ115" s="20"/>
      <c r="CK115" s="20"/>
      <c r="CL115" s="20"/>
      <c r="CM115" s="20"/>
      <c r="CN115" s="20"/>
      <c r="CO115" s="20"/>
      <c r="CP115" s="20"/>
      <c r="CQ115" s="20"/>
      <c r="CR115" s="20"/>
      <c r="CS115" s="20"/>
      <c r="CT115" s="20"/>
      <c r="CU115" s="20"/>
      <c r="CV115" s="20"/>
      <c r="CW115" s="20"/>
      <c r="CX115" s="20"/>
      <c r="CY115" s="20"/>
      <c r="CZ115" s="20"/>
      <c r="DA115" s="20"/>
      <c r="DB115" s="20"/>
      <c r="DC115" s="20"/>
      <c r="DD115" s="20"/>
      <c r="DE115" s="20"/>
      <c r="DF115" s="20"/>
      <c r="DG115" s="20"/>
      <c r="DH115" s="20"/>
      <c r="DI115" s="20"/>
      <c r="DJ115" s="20"/>
      <c r="DK115" s="20"/>
      <c r="DL115" s="20"/>
      <c r="DM115" s="20"/>
      <c r="DN115" s="20"/>
      <c r="DO115" s="20"/>
      <c r="DP115" s="20"/>
      <c r="DQ115" s="20"/>
      <c r="DR115" s="20"/>
      <c r="DS115" s="20"/>
      <c r="DT115" s="20"/>
      <c r="DU115" s="20"/>
      <c r="DV115" s="20"/>
      <c r="DW115" s="20"/>
      <c r="DX115" s="20"/>
      <c r="DY115" s="20"/>
      <c r="DZ115" s="20"/>
      <c r="EA115" s="20"/>
      <c r="EB115" s="20"/>
      <c r="EC115" s="20"/>
      <c r="ED115" s="20"/>
      <c r="EE115" s="20"/>
      <c r="EF115" s="20"/>
      <c r="EG115" s="20"/>
      <c r="EH115" s="20"/>
      <c r="EI115" s="20"/>
      <c r="EJ115" s="20"/>
      <c r="EK115" s="20"/>
      <c r="EL115" s="20"/>
      <c r="EM115" s="20"/>
      <c r="EN115" s="20"/>
      <c r="EO115" s="20"/>
      <c r="EP115" s="20"/>
      <c r="EQ115" s="20"/>
      <c r="ER115" s="20"/>
      <c r="ES115" s="20"/>
      <c r="ET115" s="20"/>
      <c r="EU115" s="20"/>
      <c r="EV115" s="20"/>
      <c r="EW115" s="20"/>
      <c r="EX115" s="20"/>
      <c r="EY115" s="20"/>
      <c r="EZ115" s="20"/>
      <c r="FA115" s="20"/>
      <c r="FB115" s="20"/>
      <c r="FC115" s="20"/>
      <c r="FD115" s="20"/>
      <c r="FE115" s="20"/>
      <c r="FF115" s="20"/>
      <c r="FG115" s="20"/>
      <c r="FH115" s="20"/>
      <c r="FI115" s="20"/>
      <c r="FJ115" s="20"/>
      <c r="FK115" s="20"/>
      <c r="FL115" s="20"/>
      <c r="FM115" s="20"/>
      <c r="FN115" s="20"/>
      <c r="FO115" s="20"/>
    </row>
    <row r="116" spans="1:171" s="25" customFormat="1" ht="12.75">
      <c r="A116" s="13"/>
      <c r="C116" s="30"/>
      <c r="D116" s="3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9"/>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row>
    <row r="117" spans="1:171" s="25" customFormat="1" ht="12.75">
      <c r="A117" s="13"/>
      <c r="C117" s="30"/>
      <c r="D117" s="3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9"/>
      <c r="CJ117" s="20"/>
      <c r="CK117" s="20"/>
      <c r="CL117" s="20"/>
      <c r="CM117" s="20"/>
      <c r="CN117" s="20"/>
      <c r="CO117" s="20"/>
      <c r="CP117" s="20"/>
      <c r="CQ117" s="20"/>
      <c r="CR117" s="20"/>
      <c r="CS117" s="20"/>
      <c r="CT117" s="20"/>
      <c r="CU117" s="20"/>
      <c r="CV117" s="20"/>
      <c r="CW117" s="20"/>
      <c r="CX117" s="20"/>
      <c r="CY117" s="20"/>
      <c r="CZ117" s="20"/>
      <c r="DA117" s="20"/>
      <c r="DB117" s="20"/>
      <c r="DC117" s="20"/>
      <c r="DD117" s="20"/>
      <c r="DE117" s="20"/>
      <c r="DF117" s="20"/>
      <c r="DG117" s="20"/>
      <c r="DH117" s="20"/>
      <c r="DI117" s="20"/>
      <c r="DJ117" s="20"/>
      <c r="DK117" s="20"/>
      <c r="DL117" s="20"/>
      <c r="DM117" s="20"/>
      <c r="DN117" s="20"/>
      <c r="DO117" s="20"/>
      <c r="DP117" s="20"/>
      <c r="DQ117" s="20"/>
      <c r="DR117" s="20"/>
      <c r="DS117" s="20"/>
      <c r="DT117" s="20"/>
      <c r="DU117" s="20"/>
      <c r="DV117" s="20"/>
      <c r="DW117" s="20"/>
      <c r="DX117" s="20"/>
      <c r="DY117" s="20"/>
      <c r="DZ117" s="20"/>
      <c r="EA117" s="20"/>
      <c r="EB117" s="20"/>
      <c r="EC117" s="20"/>
      <c r="ED117" s="20"/>
      <c r="EE117" s="20"/>
      <c r="EF117" s="20"/>
      <c r="EG117" s="20"/>
      <c r="EH117" s="20"/>
      <c r="EI117" s="20"/>
      <c r="EJ117" s="20"/>
      <c r="EK117" s="20"/>
      <c r="EL117" s="20"/>
      <c r="EM117" s="20"/>
      <c r="EN117" s="20"/>
      <c r="EO117" s="20"/>
      <c r="EP117" s="20"/>
      <c r="EQ117" s="20"/>
      <c r="ER117" s="20"/>
      <c r="ES117" s="20"/>
      <c r="ET117" s="20"/>
      <c r="EU117" s="20"/>
      <c r="EV117" s="20"/>
      <c r="EW117" s="20"/>
      <c r="EX117" s="20"/>
      <c r="EY117" s="20"/>
      <c r="EZ117" s="20"/>
      <c r="FA117" s="20"/>
      <c r="FB117" s="20"/>
      <c r="FC117" s="20"/>
      <c r="FD117" s="20"/>
      <c r="FE117" s="20"/>
      <c r="FF117" s="20"/>
      <c r="FG117" s="20"/>
      <c r="FH117" s="20"/>
      <c r="FI117" s="20"/>
      <c r="FJ117" s="20"/>
      <c r="FK117" s="20"/>
      <c r="FL117" s="20"/>
      <c r="FM117" s="20"/>
      <c r="FN117" s="20"/>
      <c r="FO117" s="20"/>
    </row>
    <row r="118" spans="1:171" s="25" customFormat="1" ht="12.75">
      <c r="A118" s="13"/>
      <c r="C118" s="30"/>
      <c r="D118" s="3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9"/>
      <c r="CJ118" s="20"/>
      <c r="CK118" s="20"/>
      <c r="CL118" s="20"/>
      <c r="CM118" s="20"/>
      <c r="CN118" s="20"/>
      <c r="CO118" s="20"/>
      <c r="CP118" s="20"/>
      <c r="CQ118" s="20"/>
      <c r="CR118" s="20"/>
      <c r="CS118" s="20"/>
      <c r="CT118" s="20"/>
      <c r="CU118" s="20"/>
      <c r="CV118" s="20"/>
      <c r="CW118" s="20"/>
      <c r="CX118" s="20"/>
      <c r="CY118" s="20"/>
      <c r="CZ118" s="20"/>
      <c r="DA118" s="20"/>
      <c r="DB118" s="20"/>
      <c r="DC118" s="20"/>
      <c r="DD118" s="20"/>
      <c r="DE118" s="20"/>
      <c r="DF118" s="20"/>
      <c r="DG118" s="20"/>
      <c r="DH118" s="20"/>
      <c r="DI118" s="20"/>
      <c r="DJ118" s="20"/>
      <c r="DK118" s="20"/>
      <c r="DL118" s="20"/>
      <c r="DM118" s="20"/>
      <c r="DN118" s="20"/>
      <c r="DO118" s="20"/>
      <c r="DP118" s="20"/>
      <c r="DQ118" s="20"/>
      <c r="DR118" s="20"/>
      <c r="DS118" s="20"/>
      <c r="DT118" s="20"/>
      <c r="DU118" s="20"/>
      <c r="DV118" s="20"/>
      <c r="DW118" s="20"/>
      <c r="DX118" s="20"/>
      <c r="DY118" s="20"/>
      <c r="DZ118" s="20"/>
      <c r="EA118" s="20"/>
      <c r="EB118" s="20"/>
      <c r="EC118" s="20"/>
      <c r="ED118" s="20"/>
      <c r="EE118" s="20"/>
      <c r="EF118" s="20"/>
      <c r="EG118" s="20"/>
      <c r="EH118" s="20"/>
      <c r="EI118" s="20"/>
      <c r="EJ118" s="20"/>
      <c r="EK118" s="20"/>
      <c r="EL118" s="20"/>
      <c r="EM118" s="20"/>
      <c r="EN118" s="20"/>
      <c r="EO118" s="20"/>
      <c r="EP118" s="20"/>
      <c r="EQ118" s="20"/>
      <c r="ER118" s="20"/>
      <c r="ES118" s="20"/>
      <c r="ET118" s="20"/>
      <c r="EU118" s="20"/>
      <c r="EV118" s="20"/>
      <c r="EW118" s="20"/>
      <c r="EX118" s="20"/>
      <c r="EY118" s="20"/>
      <c r="EZ118" s="20"/>
      <c r="FA118" s="20"/>
      <c r="FB118" s="20"/>
      <c r="FC118" s="20"/>
      <c r="FD118" s="20"/>
      <c r="FE118" s="20"/>
      <c r="FF118" s="20"/>
      <c r="FG118" s="20"/>
      <c r="FH118" s="20"/>
      <c r="FI118" s="20"/>
      <c r="FJ118" s="20"/>
      <c r="FK118" s="20"/>
      <c r="FL118" s="20"/>
      <c r="FM118" s="20"/>
      <c r="FN118" s="20"/>
      <c r="FO118" s="20"/>
    </row>
    <row r="119" spans="1:171" s="25" customFormat="1" ht="12.75">
      <c r="A119" s="13"/>
      <c r="C119" s="30"/>
      <c r="D119" s="3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9"/>
      <c r="CJ119" s="20"/>
      <c r="CK119" s="20"/>
      <c r="CL119" s="20"/>
      <c r="CM119" s="20"/>
      <c r="CN119" s="20"/>
      <c r="CO119" s="20"/>
      <c r="CP119" s="20"/>
      <c r="CQ119" s="20"/>
      <c r="CR119" s="20"/>
      <c r="CS119" s="20"/>
      <c r="CT119" s="20"/>
      <c r="CU119" s="20"/>
      <c r="CV119" s="20"/>
      <c r="CW119" s="20"/>
      <c r="CX119" s="20"/>
      <c r="CY119" s="20"/>
      <c r="CZ119" s="20"/>
      <c r="DA119" s="20"/>
      <c r="DB119" s="20"/>
      <c r="DC119" s="20"/>
      <c r="DD119" s="20"/>
      <c r="DE119" s="20"/>
      <c r="DF119" s="20"/>
      <c r="DG119" s="20"/>
      <c r="DH119" s="20"/>
      <c r="DI119" s="20"/>
      <c r="DJ119" s="20"/>
      <c r="DK119" s="20"/>
      <c r="DL119" s="20"/>
      <c r="DM119" s="20"/>
      <c r="DN119" s="20"/>
      <c r="DO119" s="20"/>
      <c r="DP119" s="20"/>
      <c r="DQ119" s="20"/>
      <c r="DR119" s="20"/>
      <c r="DS119" s="20"/>
      <c r="DT119" s="20"/>
      <c r="DU119" s="20"/>
      <c r="DV119" s="20"/>
      <c r="DW119" s="20"/>
      <c r="DX119" s="20"/>
      <c r="DY119" s="20"/>
      <c r="DZ119" s="20"/>
      <c r="EA119" s="20"/>
      <c r="EB119" s="20"/>
      <c r="EC119" s="20"/>
      <c r="ED119" s="20"/>
      <c r="EE119" s="20"/>
      <c r="EF119" s="20"/>
      <c r="EG119" s="20"/>
      <c r="EH119" s="20"/>
      <c r="EI119" s="20"/>
      <c r="EJ119" s="20"/>
      <c r="EK119" s="20"/>
      <c r="EL119" s="20"/>
      <c r="EM119" s="20"/>
      <c r="EN119" s="20"/>
      <c r="EO119" s="20"/>
      <c r="EP119" s="20"/>
      <c r="EQ119" s="20"/>
      <c r="ER119" s="20"/>
      <c r="ES119" s="20"/>
      <c r="ET119" s="20"/>
      <c r="EU119" s="20"/>
      <c r="EV119" s="20"/>
      <c r="EW119" s="20"/>
      <c r="EX119" s="20"/>
      <c r="EY119" s="20"/>
      <c r="EZ119" s="20"/>
      <c r="FA119" s="20"/>
      <c r="FB119" s="20"/>
      <c r="FC119" s="20"/>
      <c r="FD119" s="20"/>
      <c r="FE119" s="20"/>
      <c r="FF119" s="20"/>
      <c r="FG119" s="20"/>
      <c r="FH119" s="20"/>
      <c r="FI119" s="20"/>
      <c r="FJ119" s="20"/>
      <c r="FK119" s="20"/>
      <c r="FL119" s="20"/>
      <c r="FM119" s="20"/>
      <c r="FN119" s="20"/>
      <c r="FO119" s="20"/>
    </row>
    <row r="120" ht="12.75">
      <c r="CI120" s="2"/>
    </row>
    <row r="121" ht="12.75">
      <c r="CI121" s="2"/>
    </row>
    <row r="122" ht="12.75">
      <c r="CI122" s="2"/>
    </row>
    <row r="123" ht="12.75">
      <c r="CI123" s="2"/>
    </row>
    <row r="124" ht="12.75">
      <c r="CI124" s="2"/>
    </row>
    <row r="125" ht="12.75">
      <c r="CI125" s="2"/>
    </row>
    <row r="126" ht="12.75">
      <c r="CI126" s="2"/>
    </row>
    <row r="127" ht="12.75">
      <c r="CI127" s="2"/>
    </row>
    <row r="128" ht="12.75">
      <c r="CI128" s="2"/>
    </row>
    <row r="129" ht="12.75">
      <c r="CI129" s="2"/>
    </row>
    <row r="130" ht="12.75">
      <c r="CI130" s="2"/>
    </row>
    <row r="131" ht="12.75">
      <c r="CI131" s="2"/>
    </row>
    <row r="132" ht="12.75">
      <c r="CI132" s="2"/>
    </row>
    <row r="133" ht="12.75">
      <c r="CI133" s="2"/>
    </row>
    <row r="134" ht="12.75">
      <c r="CI134" s="2"/>
    </row>
    <row r="135" ht="12.75">
      <c r="CI135" s="2"/>
    </row>
    <row r="136" ht="12.75">
      <c r="CI136" s="2"/>
    </row>
    <row r="137" ht="12.75">
      <c r="CI137" s="2"/>
    </row>
    <row r="138" ht="12.75">
      <c r="CI138" s="2"/>
    </row>
    <row r="139" ht="12.75">
      <c r="CI139" s="2"/>
    </row>
  </sheetData>
  <sheetProtection/>
  <protectedRanges>
    <protectedRange sqref="D44:F44 D16:F21 C54:F55 D51:F51 D69:D76 D46 E74:F76 C45:F45 C68:F68 D77:F78 D10:D12 E59:F67 E69:F70 D24:F40 D53 D57:D67 C47:F47" name="Zonă1"/>
  </protectedRanges>
  <mergeCells count="32">
    <mergeCell ref="ES4:EW4"/>
    <mergeCell ref="EX4:FB4"/>
    <mergeCell ref="A79:B79"/>
    <mergeCell ref="DY4:EC4"/>
    <mergeCell ref="ED4:EH4"/>
    <mergeCell ref="EI4:EM4"/>
    <mergeCell ref="EN4:ER4"/>
    <mergeCell ref="DE4:DI4"/>
    <mergeCell ref="DJ4:DN4"/>
    <mergeCell ref="CF4:CJ4"/>
    <mergeCell ref="DO4:DS4"/>
    <mergeCell ref="DT4:DX4"/>
    <mergeCell ref="CK4:CO4"/>
    <mergeCell ref="CP4:CT4"/>
    <mergeCell ref="CU4:CY4"/>
    <mergeCell ref="CZ4:DD4"/>
    <mergeCell ref="AR4:AV4"/>
    <mergeCell ref="AW4:BA4"/>
    <mergeCell ref="BB4:BF4"/>
    <mergeCell ref="BG4:BK4"/>
    <mergeCell ref="BL4:BP4"/>
    <mergeCell ref="BQ4:BU4"/>
    <mergeCell ref="BV4:BZ4"/>
    <mergeCell ref="CA4:CE4"/>
    <mergeCell ref="G4:H4"/>
    <mergeCell ref="I4:M4"/>
    <mergeCell ref="N4:R4"/>
    <mergeCell ref="S4:W4"/>
    <mergeCell ref="X4:AB4"/>
    <mergeCell ref="AC4:AG4"/>
    <mergeCell ref="AH4:AL4"/>
    <mergeCell ref="AM4:AQ4"/>
  </mergeCells>
  <printOptions horizontalCentered="1"/>
  <pageMargins left="0.5" right="0.5" top="0.5" bottom="0.5" header="0.5" footer="0.5"/>
  <pageSetup horizontalDpi="600" verticalDpi="600" orientation="portrait" scale="70" r:id="rId1"/>
</worksheet>
</file>

<file path=xl/worksheets/sheet2.xml><?xml version="1.0" encoding="utf-8"?>
<worksheet xmlns="http://schemas.openxmlformats.org/spreadsheetml/2006/main" xmlns:r="http://schemas.openxmlformats.org/officeDocument/2006/relationships">
  <sheetPr>
    <tabColor indexed="14"/>
  </sheetPr>
  <dimension ref="A1:IT186"/>
  <sheetViews>
    <sheetView tabSelected="1" zoomScale="90" zoomScaleNormal="90" zoomScalePageLayoutView="0" workbookViewId="0" topLeftCell="A1">
      <pane xSplit="3" ySplit="6" topLeftCell="D7" activePane="bottomRight" state="frozen"/>
      <selection pane="topLeft" activeCell="G5" sqref="G5"/>
      <selection pane="topRight" activeCell="G5" sqref="G5"/>
      <selection pane="bottomLeft" activeCell="G5" sqref="G5"/>
      <selection pane="bottomRight" activeCell="E180" sqref="E180"/>
    </sheetView>
  </sheetViews>
  <sheetFormatPr defaultColWidth="9.140625" defaultRowHeight="12.75"/>
  <cols>
    <col min="1" max="1" width="14.00390625" style="108" customWidth="1"/>
    <col min="2" max="2" width="63.57421875" style="27" bestFit="1" customWidth="1"/>
    <col min="3" max="3" width="6.8515625" style="27" customWidth="1"/>
    <col min="4" max="4" width="14.57421875" style="27" customWidth="1"/>
    <col min="5" max="5" width="12.57421875" style="27" bestFit="1" customWidth="1"/>
    <col min="6" max="6" width="11.57421875" style="27" bestFit="1" customWidth="1"/>
    <col min="7" max="7" width="13.57421875" style="27" customWidth="1"/>
    <col min="8" max="8" width="13.140625" style="27" customWidth="1"/>
    <col min="9" max="9" width="10.421875" style="20" bestFit="1" customWidth="1"/>
    <col min="10" max="10" width="11.57421875" style="20" bestFit="1" customWidth="1"/>
    <col min="11" max="16384" width="9.140625" style="20" customWidth="1"/>
  </cols>
  <sheetData>
    <row r="1" spans="2:3" ht="15">
      <c r="B1" s="58" t="s">
        <v>382</v>
      </c>
      <c r="C1" s="59"/>
    </row>
    <row r="2" spans="2:3" ht="12.75">
      <c r="B2" s="59"/>
      <c r="C2" s="59"/>
    </row>
    <row r="3" spans="2:4" ht="12.75">
      <c r="B3" s="59"/>
      <c r="C3" s="59"/>
      <c r="D3" s="29"/>
    </row>
    <row r="4" spans="4:8" ht="12.75">
      <c r="D4" s="60"/>
      <c r="E4" s="60"/>
      <c r="F4" s="61"/>
      <c r="G4" s="62"/>
      <c r="H4" s="63" t="s">
        <v>141</v>
      </c>
    </row>
    <row r="5" spans="1:8" s="112" customFormat="1" ht="89.25">
      <c r="A5" s="109" t="s">
        <v>1</v>
      </c>
      <c r="B5" s="23" t="s">
        <v>2</v>
      </c>
      <c r="C5" s="23"/>
      <c r="D5" s="23" t="s">
        <v>142</v>
      </c>
      <c r="E5" s="5" t="s">
        <v>143</v>
      </c>
      <c r="F5" s="5" t="s">
        <v>144</v>
      </c>
      <c r="G5" s="23" t="s">
        <v>145</v>
      </c>
      <c r="H5" s="23" t="s">
        <v>146</v>
      </c>
    </row>
    <row r="6" spans="1:8" ht="12.75">
      <c r="A6" s="68"/>
      <c r="B6" s="6" t="s">
        <v>147</v>
      </c>
      <c r="C6" s="6"/>
      <c r="D6" s="115">
        <v>1</v>
      </c>
      <c r="E6" s="115">
        <v>2</v>
      </c>
      <c r="F6" s="115">
        <v>3</v>
      </c>
      <c r="G6" s="115">
        <v>4</v>
      </c>
      <c r="H6" s="115" t="s">
        <v>148</v>
      </c>
    </row>
    <row r="7" spans="1:11" s="11" customFormat="1" ht="12.75">
      <c r="A7" s="68" t="s">
        <v>149</v>
      </c>
      <c r="B7" s="64" t="s">
        <v>150</v>
      </c>
      <c r="C7" s="65">
        <f aca="true" t="shared" si="0" ref="C7:H7">+C8+C15</f>
        <v>0</v>
      </c>
      <c r="D7" s="65">
        <f t="shared" si="0"/>
        <v>301518.23</v>
      </c>
      <c r="E7" s="65">
        <f t="shared" si="0"/>
        <v>310159.9</v>
      </c>
      <c r="F7" s="65">
        <f t="shared" si="0"/>
        <v>85992.04999999999</v>
      </c>
      <c r="G7" s="65">
        <f t="shared" si="0"/>
        <v>84944.9</v>
      </c>
      <c r="H7" s="65">
        <f t="shared" si="0"/>
        <v>32313.979999999996</v>
      </c>
      <c r="I7" s="8"/>
      <c r="J7" s="8"/>
      <c r="K7" s="8"/>
    </row>
    <row r="8" spans="1:11" s="11" customFormat="1" ht="12.75">
      <c r="A8" s="68" t="s">
        <v>151</v>
      </c>
      <c r="B8" s="66" t="s">
        <v>152</v>
      </c>
      <c r="C8" s="67">
        <f aca="true" t="shared" si="1" ref="C8:H8">+C9+C10+C13+C11+C12+C14+C166</f>
        <v>0</v>
      </c>
      <c r="D8" s="67">
        <f t="shared" si="1"/>
        <v>301518.23</v>
      </c>
      <c r="E8" s="67">
        <f t="shared" si="1"/>
        <v>310159.9</v>
      </c>
      <c r="F8" s="67">
        <f t="shared" si="1"/>
        <v>85992.04999999999</v>
      </c>
      <c r="G8" s="67">
        <f t="shared" si="1"/>
        <v>84944.9</v>
      </c>
      <c r="H8" s="67">
        <f t="shared" si="1"/>
        <v>32313.979999999996</v>
      </c>
      <c r="I8" s="8"/>
      <c r="J8" s="8"/>
      <c r="K8" s="8"/>
    </row>
    <row r="9" spans="1:11" s="11" customFormat="1" ht="15" customHeight="1">
      <c r="A9" s="68" t="s">
        <v>153</v>
      </c>
      <c r="B9" s="66" t="s">
        <v>154</v>
      </c>
      <c r="C9" s="67">
        <f aca="true" t="shared" si="2" ref="C9:H9">+C26</f>
        <v>0</v>
      </c>
      <c r="D9" s="67">
        <f t="shared" si="2"/>
        <v>0</v>
      </c>
      <c r="E9" s="67">
        <f t="shared" si="2"/>
        <v>3952.07</v>
      </c>
      <c r="F9" s="67">
        <f t="shared" si="2"/>
        <v>1055.6200000000001</v>
      </c>
      <c r="G9" s="67">
        <f t="shared" si="2"/>
        <v>1054.3600000000001</v>
      </c>
      <c r="H9" s="67">
        <f t="shared" si="2"/>
        <v>357.32</v>
      </c>
      <c r="I9" s="8"/>
      <c r="J9" s="8"/>
      <c r="K9" s="8"/>
    </row>
    <row r="10" spans="1:11" s="11" customFormat="1" ht="12.75" customHeight="1">
      <c r="A10" s="68" t="s">
        <v>155</v>
      </c>
      <c r="B10" s="66" t="s">
        <v>156</v>
      </c>
      <c r="C10" s="67">
        <f aca="true" t="shared" si="3" ref="C10:H10">+C39</f>
        <v>0</v>
      </c>
      <c r="D10" s="67">
        <f t="shared" si="3"/>
        <v>279425.23</v>
      </c>
      <c r="E10" s="67">
        <f t="shared" si="3"/>
        <v>274196.74</v>
      </c>
      <c r="F10" s="67">
        <f t="shared" si="3"/>
        <v>71140.31</v>
      </c>
      <c r="G10" s="67">
        <f t="shared" si="3"/>
        <v>70148.53</v>
      </c>
      <c r="H10" s="67">
        <f t="shared" si="3"/>
        <v>27164.46</v>
      </c>
      <c r="I10" s="8"/>
      <c r="J10" s="8"/>
      <c r="K10" s="8"/>
    </row>
    <row r="11" spans="1:11" s="11" customFormat="1" ht="12.75" customHeight="1">
      <c r="A11" s="68" t="s">
        <v>157</v>
      </c>
      <c r="B11" s="66" t="s">
        <v>158</v>
      </c>
      <c r="C11" s="67">
        <f aca="true" t="shared" si="4" ref="C11:H11">+C66</f>
        <v>0</v>
      </c>
      <c r="D11" s="67">
        <f t="shared" si="4"/>
        <v>0</v>
      </c>
      <c r="E11" s="67">
        <f t="shared" si="4"/>
        <v>0</v>
      </c>
      <c r="F11" s="67">
        <f t="shared" si="4"/>
        <v>0</v>
      </c>
      <c r="G11" s="67">
        <f t="shared" si="4"/>
        <v>0</v>
      </c>
      <c r="H11" s="67">
        <f t="shared" si="4"/>
        <v>0</v>
      </c>
      <c r="I11" s="8"/>
      <c r="J11" s="8"/>
      <c r="K11" s="8"/>
    </row>
    <row r="12" spans="1:11" s="11" customFormat="1" ht="15.75" customHeight="1">
      <c r="A12" s="68" t="s">
        <v>357</v>
      </c>
      <c r="B12" s="66" t="s">
        <v>354</v>
      </c>
      <c r="C12" s="67">
        <f aca="true" t="shared" si="5" ref="C12:H12">C20</f>
        <v>0</v>
      </c>
      <c r="D12" s="67">
        <f t="shared" si="5"/>
        <v>22093</v>
      </c>
      <c r="E12" s="67">
        <f t="shared" si="5"/>
        <v>22093</v>
      </c>
      <c r="F12" s="67">
        <f t="shared" si="5"/>
        <v>11046.029999999999</v>
      </c>
      <c r="G12" s="67">
        <f t="shared" si="5"/>
        <v>11046</v>
      </c>
      <c r="H12" s="67">
        <f t="shared" si="5"/>
        <v>3776.4799999999996</v>
      </c>
      <c r="I12" s="8"/>
      <c r="J12" s="8"/>
      <c r="K12" s="8"/>
    </row>
    <row r="13" spans="1:11" s="11" customFormat="1" ht="12.75">
      <c r="A13" s="68" t="s">
        <v>159</v>
      </c>
      <c r="B13" s="66" t="s">
        <v>160</v>
      </c>
      <c r="C13" s="67">
        <f aca="true" t="shared" si="6" ref="C13:H13">+C21</f>
        <v>0</v>
      </c>
      <c r="D13" s="67">
        <f t="shared" si="6"/>
        <v>0</v>
      </c>
      <c r="E13" s="67">
        <f t="shared" si="6"/>
        <v>9918.09</v>
      </c>
      <c r="F13" s="67">
        <f t="shared" si="6"/>
        <v>2750.09</v>
      </c>
      <c r="G13" s="67">
        <f t="shared" si="6"/>
        <v>2750.09</v>
      </c>
      <c r="H13" s="67">
        <f t="shared" si="6"/>
        <v>1047.26</v>
      </c>
      <c r="I13" s="8"/>
      <c r="J13" s="8"/>
      <c r="K13" s="8"/>
    </row>
    <row r="14" spans="1:11" s="11" customFormat="1" ht="12.75">
      <c r="A14" s="68"/>
      <c r="B14" s="66" t="s">
        <v>363</v>
      </c>
      <c r="C14" s="67">
        <f aca="true" t="shared" si="7" ref="C14:H14">C69</f>
        <v>0</v>
      </c>
      <c r="D14" s="67">
        <f t="shared" si="7"/>
        <v>0</v>
      </c>
      <c r="E14" s="67">
        <f t="shared" si="7"/>
        <v>0</v>
      </c>
      <c r="F14" s="67">
        <f t="shared" si="7"/>
        <v>0</v>
      </c>
      <c r="G14" s="67">
        <f t="shared" si="7"/>
        <v>0</v>
      </c>
      <c r="H14" s="67">
        <f t="shared" si="7"/>
        <v>0</v>
      </c>
      <c r="I14" s="8"/>
      <c r="J14" s="8"/>
      <c r="K14" s="8"/>
    </row>
    <row r="15" spans="1:11" s="11" customFormat="1" ht="12.75">
      <c r="A15" s="68" t="s">
        <v>161</v>
      </c>
      <c r="B15" s="66" t="s">
        <v>162</v>
      </c>
      <c r="C15" s="67">
        <f aca="true" t="shared" si="8" ref="C15:H15">+C16</f>
        <v>0</v>
      </c>
      <c r="D15" s="67">
        <f t="shared" si="8"/>
        <v>0</v>
      </c>
      <c r="E15" s="67">
        <f t="shared" si="8"/>
        <v>0</v>
      </c>
      <c r="F15" s="67">
        <f t="shared" si="8"/>
        <v>0</v>
      </c>
      <c r="G15" s="67">
        <f t="shared" si="8"/>
        <v>0</v>
      </c>
      <c r="H15" s="67">
        <f t="shared" si="8"/>
        <v>0</v>
      </c>
      <c r="I15" s="8"/>
      <c r="J15" s="8"/>
      <c r="K15" s="8"/>
    </row>
    <row r="16" spans="1:11" s="11" customFormat="1" ht="12.75">
      <c r="A16" s="68" t="s">
        <v>163</v>
      </c>
      <c r="B16" s="66" t="s">
        <v>164</v>
      </c>
      <c r="C16" s="67">
        <f aca="true" t="shared" si="9" ref="C16:H16">+C22</f>
        <v>0</v>
      </c>
      <c r="D16" s="67">
        <f t="shared" si="9"/>
        <v>0</v>
      </c>
      <c r="E16" s="67">
        <f t="shared" si="9"/>
        <v>0</v>
      </c>
      <c r="F16" s="67">
        <f t="shared" si="9"/>
        <v>0</v>
      </c>
      <c r="G16" s="67">
        <f t="shared" si="9"/>
        <v>0</v>
      </c>
      <c r="H16" s="67">
        <f t="shared" si="9"/>
        <v>0</v>
      </c>
      <c r="I16" s="8"/>
      <c r="J16" s="8"/>
      <c r="K16" s="8"/>
    </row>
    <row r="17" spans="1:11" s="11" customFormat="1" ht="25.5">
      <c r="A17" s="68"/>
      <c r="B17" s="118" t="s">
        <v>372</v>
      </c>
      <c r="C17" s="67">
        <f aca="true" t="shared" si="10" ref="C17:H17">C166+C180</f>
        <v>0</v>
      </c>
      <c r="D17" s="67">
        <f t="shared" si="10"/>
        <v>0</v>
      </c>
      <c r="E17" s="67">
        <f t="shared" si="10"/>
        <v>0</v>
      </c>
      <c r="F17" s="67">
        <f t="shared" si="10"/>
        <v>0</v>
      </c>
      <c r="G17" s="67">
        <f t="shared" si="10"/>
        <v>-54.080000000000005</v>
      </c>
      <c r="H17" s="67">
        <f t="shared" si="10"/>
        <v>-31.539999999999996</v>
      </c>
      <c r="I17" s="8"/>
      <c r="J17" s="8"/>
      <c r="K17" s="8"/>
    </row>
    <row r="18" spans="1:11" s="11" customFormat="1" ht="12.75">
      <c r="A18" s="68" t="s">
        <v>165</v>
      </c>
      <c r="B18" s="66" t="s">
        <v>166</v>
      </c>
      <c r="C18" s="67">
        <f aca="true" t="shared" si="11" ref="C18:H18">+C19+C22</f>
        <v>0</v>
      </c>
      <c r="D18" s="67">
        <f t="shared" si="11"/>
        <v>301518.23</v>
      </c>
      <c r="E18" s="67">
        <f t="shared" si="11"/>
        <v>310159.9</v>
      </c>
      <c r="F18" s="67">
        <f t="shared" si="11"/>
        <v>85992.04999999999</v>
      </c>
      <c r="G18" s="67">
        <f t="shared" si="11"/>
        <v>84998.98</v>
      </c>
      <c r="H18" s="67">
        <f t="shared" si="11"/>
        <v>32345.519999999997</v>
      </c>
      <c r="I18" s="8"/>
      <c r="J18" s="8"/>
      <c r="K18" s="8"/>
    </row>
    <row r="19" spans="1:11" s="11" customFormat="1" ht="12.75">
      <c r="A19" s="68" t="s">
        <v>167</v>
      </c>
      <c r="B19" s="66" t="s">
        <v>152</v>
      </c>
      <c r="C19" s="67">
        <f aca="true" t="shared" si="12" ref="C19:H19">+C26+C39+C21+C66+C167+C69</f>
        <v>0</v>
      </c>
      <c r="D19" s="67">
        <f t="shared" si="12"/>
        <v>301518.23</v>
      </c>
      <c r="E19" s="67">
        <f t="shared" si="12"/>
        <v>310159.9</v>
      </c>
      <c r="F19" s="67">
        <f t="shared" si="12"/>
        <v>85992.04999999999</v>
      </c>
      <c r="G19" s="67">
        <f t="shared" si="12"/>
        <v>84998.98</v>
      </c>
      <c r="H19" s="67">
        <f t="shared" si="12"/>
        <v>32345.519999999997</v>
      </c>
      <c r="I19" s="8"/>
      <c r="J19" s="8"/>
      <c r="K19" s="8"/>
    </row>
    <row r="20" spans="1:11" s="11" customFormat="1" ht="25.5">
      <c r="A20" s="68" t="s">
        <v>357</v>
      </c>
      <c r="B20" s="66" t="s">
        <v>354</v>
      </c>
      <c r="C20" s="67">
        <f aca="true" t="shared" si="13" ref="C20:H20">C25</f>
        <v>0</v>
      </c>
      <c r="D20" s="67">
        <f t="shared" si="13"/>
        <v>22093</v>
      </c>
      <c r="E20" s="67">
        <f t="shared" si="13"/>
        <v>22093</v>
      </c>
      <c r="F20" s="67">
        <f t="shared" si="13"/>
        <v>11046.029999999999</v>
      </c>
      <c r="G20" s="67">
        <f t="shared" si="13"/>
        <v>11046</v>
      </c>
      <c r="H20" s="67">
        <f t="shared" si="13"/>
        <v>3776.4799999999996</v>
      </c>
      <c r="I20" s="8"/>
      <c r="J20" s="8"/>
      <c r="K20" s="8"/>
    </row>
    <row r="21" spans="1:11" s="11" customFormat="1" ht="12.75">
      <c r="A21" s="68" t="s">
        <v>168</v>
      </c>
      <c r="B21" s="66" t="s">
        <v>160</v>
      </c>
      <c r="C21" s="67">
        <f aca="true" t="shared" si="14" ref="C21:H21">+C174</f>
        <v>0</v>
      </c>
      <c r="D21" s="67">
        <f t="shared" si="14"/>
        <v>0</v>
      </c>
      <c r="E21" s="67">
        <f t="shared" si="14"/>
        <v>9918.09</v>
      </c>
      <c r="F21" s="67">
        <f t="shared" si="14"/>
        <v>2750.09</v>
      </c>
      <c r="G21" s="67">
        <f t="shared" si="14"/>
        <v>2750.09</v>
      </c>
      <c r="H21" s="67">
        <f t="shared" si="14"/>
        <v>1047.26</v>
      </c>
      <c r="I21" s="8"/>
      <c r="J21" s="8"/>
      <c r="K21" s="8"/>
    </row>
    <row r="22" spans="1:11" s="11" customFormat="1" ht="12.75">
      <c r="A22" s="68" t="s">
        <v>169</v>
      </c>
      <c r="B22" s="66" t="s">
        <v>162</v>
      </c>
      <c r="C22" s="67">
        <f aca="true" t="shared" si="15" ref="C22:H22">+C71</f>
        <v>0</v>
      </c>
      <c r="D22" s="67">
        <f t="shared" si="15"/>
        <v>0</v>
      </c>
      <c r="E22" s="67">
        <f t="shared" si="15"/>
        <v>0</v>
      </c>
      <c r="F22" s="67">
        <f t="shared" si="15"/>
        <v>0</v>
      </c>
      <c r="G22" s="67">
        <f t="shared" si="15"/>
        <v>0</v>
      </c>
      <c r="H22" s="67">
        <f t="shared" si="15"/>
        <v>0</v>
      </c>
      <c r="I22" s="8"/>
      <c r="J22" s="8"/>
      <c r="K22" s="8"/>
    </row>
    <row r="23" spans="1:11" s="11" customFormat="1" ht="12.75">
      <c r="A23" s="68" t="s">
        <v>170</v>
      </c>
      <c r="B23" s="66" t="s">
        <v>171</v>
      </c>
      <c r="C23" s="67">
        <f aca="true" t="shared" si="16" ref="C23:H23">+C24+C71+C166</f>
        <v>0</v>
      </c>
      <c r="D23" s="67">
        <f t="shared" si="16"/>
        <v>301518.23</v>
      </c>
      <c r="E23" s="67">
        <f t="shared" si="16"/>
        <v>300241.81</v>
      </c>
      <c r="F23" s="67">
        <f t="shared" si="16"/>
        <v>83241.95999999999</v>
      </c>
      <c r="G23" s="67">
        <f t="shared" si="16"/>
        <v>82194.81</v>
      </c>
      <c r="H23" s="67">
        <f t="shared" si="16"/>
        <v>31266.719999999998</v>
      </c>
      <c r="I23" s="8"/>
      <c r="J23" s="8"/>
      <c r="K23" s="8"/>
    </row>
    <row r="24" spans="1:11" s="11" customFormat="1" ht="12.75">
      <c r="A24" s="68" t="s">
        <v>172</v>
      </c>
      <c r="B24" s="66" t="s">
        <v>152</v>
      </c>
      <c r="C24" s="67">
        <f aca="true" t="shared" si="17" ref="C24:H24">+C26+C39+C66+C167+C69</f>
        <v>0</v>
      </c>
      <c r="D24" s="67">
        <f t="shared" si="17"/>
        <v>301518.23</v>
      </c>
      <c r="E24" s="67">
        <f t="shared" si="17"/>
        <v>300241.81</v>
      </c>
      <c r="F24" s="67">
        <f t="shared" si="17"/>
        <v>83241.95999999999</v>
      </c>
      <c r="G24" s="67">
        <f t="shared" si="17"/>
        <v>82248.89</v>
      </c>
      <c r="H24" s="67">
        <f t="shared" si="17"/>
        <v>31298.26</v>
      </c>
      <c r="I24" s="8"/>
      <c r="J24" s="8"/>
      <c r="K24" s="8"/>
    </row>
    <row r="25" spans="1:11" ht="25.5">
      <c r="A25" s="68" t="s">
        <v>357</v>
      </c>
      <c r="B25" s="66" t="s">
        <v>354</v>
      </c>
      <c r="C25" s="67">
        <f aca="true" t="shared" si="18" ref="C25:H25">C167</f>
        <v>0</v>
      </c>
      <c r="D25" s="67">
        <f t="shared" si="18"/>
        <v>22093</v>
      </c>
      <c r="E25" s="67">
        <f t="shared" si="18"/>
        <v>22093</v>
      </c>
      <c r="F25" s="67">
        <f t="shared" si="18"/>
        <v>11046.029999999999</v>
      </c>
      <c r="G25" s="67">
        <f t="shared" si="18"/>
        <v>11046</v>
      </c>
      <c r="H25" s="67">
        <f t="shared" si="18"/>
        <v>3776.4799999999996</v>
      </c>
      <c r="I25" s="8"/>
      <c r="J25" s="8"/>
      <c r="K25" s="8"/>
    </row>
    <row r="26" spans="1:11" ht="12.75" customHeight="1">
      <c r="A26" s="68" t="s">
        <v>173</v>
      </c>
      <c r="B26" s="66" t="s">
        <v>154</v>
      </c>
      <c r="C26" s="67">
        <f aca="true" t="shared" si="19" ref="C26:H26">+C27+C33</f>
        <v>0</v>
      </c>
      <c r="D26" s="67">
        <f t="shared" si="19"/>
        <v>0</v>
      </c>
      <c r="E26" s="67">
        <f t="shared" si="19"/>
        <v>3952.07</v>
      </c>
      <c r="F26" s="67">
        <f t="shared" si="19"/>
        <v>1055.6200000000001</v>
      </c>
      <c r="G26" s="67">
        <f t="shared" si="19"/>
        <v>1054.3600000000001</v>
      </c>
      <c r="H26" s="67">
        <f t="shared" si="19"/>
        <v>357.32</v>
      </c>
      <c r="I26" s="8"/>
      <c r="J26" s="8"/>
      <c r="K26" s="8"/>
    </row>
    <row r="27" spans="1:11" ht="12.75">
      <c r="A27" s="68" t="s">
        <v>174</v>
      </c>
      <c r="B27" s="66" t="s">
        <v>175</v>
      </c>
      <c r="C27" s="67">
        <f aca="true" t="shared" si="20" ref="C27:H27">C28+C29+C30+C31+C32</f>
        <v>0</v>
      </c>
      <c r="D27" s="67">
        <f t="shared" si="20"/>
        <v>0</v>
      </c>
      <c r="E27" s="67">
        <f t="shared" si="20"/>
        <v>3284.63</v>
      </c>
      <c r="F27" s="67">
        <f t="shared" si="20"/>
        <v>859.5300000000001</v>
      </c>
      <c r="G27" s="67">
        <f t="shared" si="20"/>
        <v>858.2800000000001</v>
      </c>
      <c r="H27" s="67">
        <f t="shared" si="20"/>
        <v>291.26</v>
      </c>
      <c r="I27" s="8"/>
      <c r="J27" s="8"/>
      <c r="K27" s="8"/>
    </row>
    <row r="28" spans="1:11" ht="12.75">
      <c r="A28" s="78" t="s">
        <v>176</v>
      </c>
      <c r="B28" s="69" t="s">
        <v>339</v>
      </c>
      <c r="C28" s="70"/>
      <c r="D28" s="10"/>
      <c r="E28" s="10">
        <v>3255.15</v>
      </c>
      <c r="F28" s="10">
        <v>851.83</v>
      </c>
      <c r="G28" s="7">
        <v>851.83</v>
      </c>
      <c r="H28" s="7">
        <v>288.88</v>
      </c>
      <c r="I28" s="8"/>
      <c r="J28" s="8"/>
      <c r="K28" s="8"/>
    </row>
    <row r="29" spans="1:11" ht="12" customHeight="1">
      <c r="A29" s="78" t="s">
        <v>177</v>
      </c>
      <c r="B29" s="71" t="s">
        <v>178</v>
      </c>
      <c r="C29" s="70"/>
      <c r="D29" s="10"/>
      <c r="E29" s="10">
        <v>22.48</v>
      </c>
      <c r="F29" s="10">
        <v>5.95</v>
      </c>
      <c r="G29" s="7">
        <v>4.75</v>
      </c>
      <c r="H29" s="7">
        <v>2.36</v>
      </c>
      <c r="I29" s="8"/>
      <c r="J29" s="8"/>
      <c r="K29" s="8"/>
    </row>
    <row r="30" spans="1:11" ht="13.5" customHeight="1">
      <c r="A30" s="78" t="s">
        <v>179</v>
      </c>
      <c r="B30" s="71" t="s">
        <v>180</v>
      </c>
      <c r="C30" s="70"/>
      <c r="D30" s="10"/>
      <c r="E30" s="10">
        <v>1</v>
      </c>
      <c r="F30" s="10">
        <v>0.17</v>
      </c>
      <c r="G30" s="7">
        <v>0.12</v>
      </c>
      <c r="H30" s="7">
        <v>0.02</v>
      </c>
      <c r="I30" s="8"/>
      <c r="J30" s="8"/>
      <c r="K30" s="8"/>
    </row>
    <row r="31" spans="1:11" ht="12.75">
      <c r="A31" s="78" t="s">
        <v>353</v>
      </c>
      <c r="B31" s="71" t="s">
        <v>181</v>
      </c>
      <c r="C31" s="70"/>
      <c r="D31" s="10"/>
      <c r="E31" s="10"/>
      <c r="F31" s="10"/>
      <c r="G31" s="7"/>
      <c r="H31" s="7"/>
      <c r="I31" s="8"/>
      <c r="J31" s="8"/>
      <c r="K31" s="8"/>
    </row>
    <row r="32" spans="1:11" ht="12.75">
      <c r="A32" s="78" t="s">
        <v>182</v>
      </c>
      <c r="B32" s="71" t="s">
        <v>373</v>
      </c>
      <c r="C32" s="70"/>
      <c r="D32" s="10"/>
      <c r="E32" s="10">
        <v>6</v>
      </c>
      <c r="F32" s="10">
        <v>1.58</v>
      </c>
      <c r="G32" s="7">
        <v>1.58</v>
      </c>
      <c r="H32" s="7"/>
      <c r="I32" s="8"/>
      <c r="J32" s="8"/>
      <c r="K32" s="8"/>
    </row>
    <row r="33" spans="1:11" ht="12.75">
      <c r="A33" s="68" t="s">
        <v>183</v>
      </c>
      <c r="B33" s="66" t="s">
        <v>184</v>
      </c>
      <c r="C33" s="67">
        <f aca="true" t="shared" si="21" ref="C33:H33">+C34+C35+C36+C37+C38</f>
        <v>0</v>
      </c>
      <c r="D33" s="67">
        <f t="shared" si="21"/>
        <v>0</v>
      </c>
      <c r="E33" s="67">
        <f t="shared" si="21"/>
        <v>667.4399999999999</v>
      </c>
      <c r="F33" s="67">
        <f t="shared" si="21"/>
        <v>196.09</v>
      </c>
      <c r="G33" s="67">
        <f t="shared" si="21"/>
        <v>196.08</v>
      </c>
      <c r="H33" s="67">
        <f t="shared" si="21"/>
        <v>66.06</v>
      </c>
      <c r="I33" s="8"/>
      <c r="J33" s="8"/>
      <c r="K33" s="8"/>
    </row>
    <row r="34" spans="1:11" ht="12.75">
      <c r="A34" s="78" t="s">
        <v>185</v>
      </c>
      <c r="B34" s="71" t="s">
        <v>186</v>
      </c>
      <c r="C34" s="70"/>
      <c r="D34" s="10"/>
      <c r="E34" s="10">
        <v>465.32</v>
      </c>
      <c r="F34" s="10">
        <v>137.2</v>
      </c>
      <c r="G34" s="7">
        <v>137.2</v>
      </c>
      <c r="H34" s="7">
        <v>45.94</v>
      </c>
      <c r="I34" s="8"/>
      <c r="J34" s="8"/>
      <c r="K34" s="8"/>
    </row>
    <row r="35" spans="1:11" s="11" customFormat="1" ht="12.75">
      <c r="A35" s="78" t="s">
        <v>187</v>
      </c>
      <c r="B35" s="71" t="s">
        <v>188</v>
      </c>
      <c r="C35" s="70"/>
      <c r="D35" s="10"/>
      <c r="E35" s="10">
        <v>14.72</v>
      </c>
      <c r="F35" s="10">
        <v>4.33</v>
      </c>
      <c r="G35" s="7">
        <v>4.33</v>
      </c>
      <c r="H35" s="7">
        <v>1.45</v>
      </c>
      <c r="I35" s="8"/>
      <c r="J35" s="8"/>
      <c r="K35" s="8"/>
    </row>
    <row r="36" spans="1:11" s="11" customFormat="1" ht="12.75">
      <c r="A36" s="78" t="s">
        <v>189</v>
      </c>
      <c r="B36" s="71" t="s">
        <v>190</v>
      </c>
      <c r="C36" s="70"/>
      <c r="D36" s="10"/>
      <c r="E36" s="10">
        <v>153.01</v>
      </c>
      <c r="F36" s="10">
        <v>45.22</v>
      </c>
      <c r="G36" s="7">
        <v>45.21</v>
      </c>
      <c r="H36" s="7">
        <v>15.1</v>
      </c>
      <c r="I36" s="8"/>
      <c r="J36" s="8"/>
      <c r="K36" s="8"/>
    </row>
    <row r="37" spans="1:11" ht="12.75">
      <c r="A37" s="78" t="s">
        <v>191</v>
      </c>
      <c r="B37" s="72" t="s">
        <v>192</v>
      </c>
      <c r="C37" s="70"/>
      <c r="D37" s="10"/>
      <c r="E37" s="10">
        <v>4.98</v>
      </c>
      <c r="F37" s="10">
        <v>1.3</v>
      </c>
      <c r="G37" s="7">
        <v>1.3</v>
      </c>
      <c r="H37" s="7">
        <v>0.43</v>
      </c>
      <c r="I37" s="8"/>
      <c r="J37" s="8"/>
      <c r="K37" s="8"/>
    </row>
    <row r="38" spans="1:11" ht="12.75">
      <c r="A38" s="78" t="s">
        <v>193</v>
      </c>
      <c r="B38" s="72" t="s">
        <v>194</v>
      </c>
      <c r="C38" s="70"/>
      <c r="D38" s="10"/>
      <c r="E38" s="10">
        <v>29.41</v>
      </c>
      <c r="F38" s="10">
        <v>8.04</v>
      </c>
      <c r="G38" s="10">
        <v>8.04</v>
      </c>
      <c r="H38" s="10">
        <v>3.14</v>
      </c>
      <c r="I38" s="8"/>
      <c r="J38" s="8"/>
      <c r="K38" s="8"/>
    </row>
    <row r="39" spans="1:11" ht="12.75">
      <c r="A39" s="68" t="s">
        <v>195</v>
      </c>
      <c r="B39" s="66" t="s">
        <v>156</v>
      </c>
      <c r="C39" s="67">
        <f aca="true" t="shared" si="22" ref="C39:H39">+C40+C54+C53+C56+C59+C61+C62+C63+C60</f>
        <v>0</v>
      </c>
      <c r="D39" s="67">
        <f t="shared" si="22"/>
        <v>279425.23</v>
      </c>
      <c r="E39" s="67">
        <f t="shared" si="22"/>
        <v>274196.74</v>
      </c>
      <c r="F39" s="67">
        <f t="shared" si="22"/>
        <v>71140.31</v>
      </c>
      <c r="G39" s="67">
        <f t="shared" si="22"/>
        <v>70148.53</v>
      </c>
      <c r="H39" s="67">
        <f t="shared" si="22"/>
        <v>27164.46</v>
      </c>
      <c r="I39" s="8"/>
      <c r="J39" s="8"/>
      <c r="K39" s="8"/>
    </row>
    <row r="40" spans="1:11" ht="12.75">
      <c r="A40" s="68" t="s">
        <v>196</v>
      </c>
      <c r="B40" s="66" t="s">
        <v>197</v>
      </c>
      <c r="C40" s="67">
        <f aca="true" t="shared" si="23" ref="C40:H40">+C41+C42+C43+C44+C45+C46+C47+C48+C50</f>
        <v>0</v>
      </c>
      <c r="D40" s="67">
        <f t="shared" si="23"/>
        <v>279425.23</v>
      </c>
      <c r="E40" s="67">
        <f t="shared" si="23"/>
        <v>274119.74</v>
      </c>
      <c r="F40" s="67">
        <f t="shared" si="23"/>
        <v>71127.31</v>
      </c>
      <c r="G40" s="67">
        <f t="shared" si="23"/>
        <v>70137.73</v>
      </c>
      <c r="H40" s="67">
        <f t="shared" si="23"/>
        <v>27161.589999999997</v>
      </c>
      <c r="I40" s="8"/>
      <c r="J40" s="8"/>
      <c r="K40" s="8"/>
    </row>
    <row r="41" spans="1:11" ht="12.75">
      <c r="A41" s="78" t="s">
        <v>198</v>
      </c>
      <c r="B41" s="71" t="s">
        <v>199</v>
      </c>
      <c r="C41" s="70"/>
      <c r="D41" s="10"/>
      <c r="E41" s="10">
        <v>19</v>
      </c>
      <c r="F41" s="10">
        <v>5</v>
      </c>
      <c r="G41" s="7">
        <v>5</v>
      </c>
      <c r="H41" s="7">
        <v>0.4</v>
      </c>
      <c r="I41" s="8"/>
      <c r="J41" s="8"/>
      <c r="K41" s="8"/>
    </row>
    <row r="42" spans="1:11" ht="12.75">
      <c r="A42" s="78" t="s">
        <v>200</v>
      </c>
      <c r="B42" s="71" t="s">
        <v>201</v>
      </c>
      <c r="C42" s="70"/>
      <c r="D42" s="10"/>
      <c r="E42" s="10">
        <v>5</v>
      </c>
      <c r="F42" s="10">
        <v>1</v>
      </c>
      <c r="G42" s="7">
        <v>1</v>
      </c>
      <c r="H42" s="7">
        <v>0.27</v>
      </c>
      <c r="I42" s="8"/>
      <c r="J42" s="8"/>
      <c r="K42" s="8"/>
    </row>
    <row r="43" spans="1:11" ht="12.75">
      <c r="A43" s="78" t="s">
        <v>202</v>
      </c>
      <c r="B43" s="71" t="s">
        <v>203</v>
      </c>
      <c r="C43" s="70"/>
      <c r="D43" s="10"/>
      <c r="E43" s="10">
        <v>83</v>
      </c>
      <c r="F43" s="10">
        <v>40.3</v>
      </c>
      <c r="G43" s="7">
        <v>40.24</v>
      </c>
      <c r="H43" s="7">
        <v>17.24</v>
      </c>
      <c r="I43" s="8"/>
      <c r="J43" s="8"/>
      <c r="K43" s="8"/>
    </row>
    <row r="44" spans="1:11" s="11" customFormat="1" ht="12.75">
      <c r="A44" s="78" t="s">
        <v>204</v>
      </c>
      <c r="B44" s="71" t="s">
        <v>205</v>
      </c>
      <c r="C44" s="70"/>
      <c r="D44" s="10"/>
      <c r="E44" s="10">
        <v>4</v>
      </c>
      <c r="F44" s="10">
        <v>1.5</v>
      </c>
      <c r="G44" s="7">
        <v>1.35</v>
      </c>
      <c r="H44" s="7">
        <v>0.45</v>
      </c>
      <c r="I44" s="8"/>
      <c r="J44" s="8"/>
      <c r="K44" s="8"/>
    </row>
    <row r="45" spans="1:11" s="113" customFormat="1" ht="12.75">
      <c r="A45" s="78" t="s">
        <v>206</v>
      </c>
      <c r="B45" s="71" t="s">
        <v>207</v>
      </c>
      <c r="C45" s="70"/>
      <c r="D45" s="10"/>
      <c r="E45" s="10">
        <v>18</v>
      </c>
      <c r="F45" s="10">
        <v>0</v>
      </c>
      <c r="G45" s="7"/>
      <c r="H45" s="7"/>
      <c r="I45" s="8"/>
      <c r="J45" s="8"/>
      <c r="K45" s="8"/>
    </row>
    <row r="46" spans="1:11" ht="12.75">
      <c r="A46" s="78" t="s">
        <v>208</v>
      </c>
      <c r="B46" s="71" t="s">
        <v>209</v>
      </c>
      <c r="C46" s="70"/>
      <c r="D46" s="10"/>
      <c r="E46" s="10"/>
      <c r="F46" s="10"/>
      <c r="G46" s="7"/>
      <c r="H46" s="7"/>
      <c r="I46" s="8"/>
      <c r="J46" s="8"/>
      <c r="K46" s="8"/>
    </row>
    <row r="47" spans="1:11" s="11" customFormat="1" ht="12.75">
      <c r="A47" s="78" t="s">
        <v>210</v>
      </c>
      <c r="B47" s="71" t="s">
        <v>211</v>
      </c>
      <c r="C47" s="70"/>
      <c r="D47" s="10"/>
      <c r="E47" s="10">
        <v>46</v>
      </c>
      <c r="F47" s="10">
        <v>13</v>
      </c>
      <c r="G47" s="10">
        <v>13</v>
      </c>
      <c r="H47" s="10">
        <v>4.16</v>
      </c>
      <c r="I47" s="8"/>
      <c r="J47" s="8"/>
      <c r="K47" s="8"/>
    </row>
    <row r="48" spans="1:11" s="11" customFormat="1" ht="26.25" customHeight="1">
      <c r="A48" s="68" t="s">
        <v>212</v>
      </c>
      <c r="B48" s="66" t="s">
        <v>213</v>
      </c>
      <c r="C48" s="73">
        <f aca="true" t="shared" si="24" ref="C48:H48">+C49+C82</f>
        <v>0</v>
      </c>
      <c r="D48" s="73">
        <f t="shared" si="24"/>
        <v>279425.23</v>
      </c>
      <c r="E48" s="73">
        <f t="shared" si="24"/>
        <v>273825.74</v>
      </c>
      <c r="F48" s="73">
        <f t="shared" si="24"/>
        <v>71041.08</v>
      </c>
      <c r="G48" s="73">
        <f t="shared" si="24"/>
        <v>70051.72</v>
      </c>
      <c r="H48" s="73">
        <f t="shared" si="24"/>
        <v>27127.649999999998</v>
      </c>
      <c r="I48" s="8"/>
      <c r="J48" s="8"/>
      <c r="K48" s="8"/>
    </row>
    <row r="49" spans="1:11" s="11" customFormat="1" ht="14.25" customHeight="1">
      <c r="A49" s="110"/>
      <c r="B49" s="74" t="s">
        <v>214</v>
      </c>
      <c r="C49" s="75"/>
      <c r="D49" s="10"/>
      <c r="E49" s="10">
        <v>80</v>
      </c>
      <c r="F49" s="10">
        <v>22</v>
      </c>
      <c r="G49" s="7">
        <v>22</v>
      </c>
      <c r="H49" s="7">
        <v>8.38</v>
      </c>
      <c r="I49" s="8"/>
      <c r="J49" s="8"/>
      <c r="K49" s="8"/>
    </row>
    <row r="50" spans="1:11" ht="12.75">
      <c r="A50" s="78" t="s">
        <v>215</v>
      </c>
      <c r="B50" s="71" t="s">
        <v>216</v>
      </c>
      <c r="C50" s="70"/>
      <c r="D50" s="10"/>
      <c r="E50" s="10">
        <v>119</v>
      </c>
      <c r="F50" s="10">
        <v>25.43</v>
      </c>
      <c r="G50" s="10">
        <v>25.42</v>
      </c>
      <c r="H50" s="10">
        <v>11.42</v>
      </c>
      <c r="I50" s="8"/>
      <c r="J50" s="8"/>
      <c r="K50" s="8"/>
    </row>
    <row r="51" spans="1:11" s="11" customFormat="1" ht="12.75">
      <c r="A51" s="78"/>
      <c r="B51" s="71" t="s">
        <v>217</v>
      </c>
      <c r="C51" s="70"/>
      <c r="D51" s="10"/>
      <c r="E51" s="10"/>
      <c r="F51" s="10"/>
      <c r="G51" s="10"/>
      <c r="H51" s="10"/>
      <c r="I51" s="8"/>
      <c r="J51" s="8"/>
      <c r="K51" s="8"/>
    </row>
    <row r="52" spans="1:11" s="11" customFormat="1" ht="25.5">
      <c r="A52" s="78"/>
      <c r="B52" s="71" t="s">
        <v>374</v>
      </c>
      <c r="C52" s="70"/>
      <c r="D52" s="10"/>
      <c r="E52" s="10"/>
      <c r="F52" s="10"/>
      <c r="G52" s="10"/>
      <c r="H52" s="10"/>
      <c r="I52" s="8"/>
      <c r="J52" s="8"/>
      <c r="K52" s="8"/>
    </row>
    <row r="53" spans="1:11" ht="12.75">
      <c r="A53" s="68" t="s">
        <v>218</v>
      </c>
      <c r="B53" s="71" t="s">
        <v>219</v>
      </c>
      <c r="C53" s="70"/>
      <c r="D53" s="10"/>
      <c r="E53" s="10"/>
      <c r="F53" s="10"/>
      <c r="G53" s="10"/>
      <c r="H53" s="10"/>
      <c r="I53" s="8"/>
      <c r="J53" s="8"/>
      <c r="K53" s="8"/>
    </row>
    <row r="54" spans="1:11" ht="12.75">
      <c r="A54" s="68" t="s">
        <v>220</v>
      </c>
      <c r="B54" s="66" t="s">
        <v>221</v>
      </c>
      <c r="C54" s="76">
        <f aca="true" t="shared" si="25" ref="C54:H54">+C55</f>
        <v>0</v>
      </c>
      <c r="D54" s="76">
        <f t="shared" si="25"/>
        <v>0</v>
      </c>
      <c r="E54" s="76">
        <f t="shared" si="25"/>
        <v>58</v>
      </c>
      <c r="F54" s="76">
        <f t="shared" si="25"/>
        <v>9</v>
      </c>
      <c r="G54" s="76">
        <f t="shared" si="25"/>
        <v>9</v>
      </c>
      <c r="H54" s="76">
        <f t="shared" si="25"/>
        <v>1.82</v>
      </c>
      <c r="I54" s="8"/>
      <c r="J54" s="8"/>
      <c r="K54" s="8"/>
    </row>
    <row r="55" spans="1:11" ht="12.75">
      <c r="A55" s="78" t="s">
        <v>222</v>
      </c>
      <c r="B55" s="71" t="s">
        <v>223</v>
      </c>
      <c r="C55" s="70"/>
      <c r="D55" s="10"/>
      <c r="E55" s="10">
        <v>58</v>
      </c>
      <c r="F55" s="10">
        <v>9</v>
      </c>
      <c r="G55" s="10">
        <v>9</v>
      </c>
      <c r="H55" s="10">
        <v>1.82</v>
      </c>
      <c r="I55" s="8"/>
      <c r="J55" s="8"/>
      <c r="K55" s="8"/>
    </row>
    <row r="56" spans="1:11" ht="12.75">
      <c r="A56" s="68" t="s">
        <v>224</v>
      </c>
      <c r="B56" s="66" t="s">
        <v>225</v>
      </c>
      <c r="C56" s="67">
        <f aca="true" t="shared" si="26" ref="C56:H56">+C57+C58</f>
        <v>0</v>
      </c>
      <c r="D56" s="67">
        <f t="shared" si="26"/>
        <v>0</v>
      </c>
      <c r="E56" s="67">
        <f t="shared" si="26"/>
        <v>7</v>
      </c>
      <c r="F56" s="67">
        <f t="shared" si="26"/>
        <v>2</v>
      </c>
      <c r="G56" s="67">
        <f t="shared" si="26"/>
        <v>0.74</v>
      </c>
      <c r="H56" s="67">
        <f t="shared" si="26"/>
        <v>0.24</v>
      </c>
      <c r="I56" s="8"/>
      <c r="J56" s="8"/>
      <c r="K56" s="8"/>
    </row>
    <row r="57" spans="1:11" ht="12.75">
      <c r="A57" s="68" t="s">
        <v>226</v>
      </c>
      <c r="B57" s="71" t="s">
        <v>227</v>
      </c>
      <c r="C57" s="70"/>
      <c r="D57" s="10"/>
      <c r="E57" s="10">
        <v>7</v>
      </c>
      <c r="F57" s="10">
        <v>2</v>
      </c>
      <c r="G57" s="7">
        <v>0.74</v>
      </c>
      <c r="H57" s="7">
        <v>0.24</v>
      </c>
      <c r="I57" s="8"/>
      <c r="J57" s="8"/>
      <c r="K57" s="8"/>
    </row>
    <row r="58" spans="1:11" ht="12.75">
      <c r="A58" s="68" t="s">
        <v>228</v>
      </c>
      <c r="B58" s="71" t="s">
        <v>229</v>
      </c>
      <c r="C58" s="70"/>
      <c r="D58" s="10"/>
      <c r="E58" s="10"/>
      <c r="F58" s="10"/>
      <c r="G58" s="7"/>
      <c r="H58" s="7"/>
      <c r="I58" s="8"/>
      <c r="J58" s="8"/>
      <c r="K58" s="8"/>
    </row>
    <row r="59" spans="1:11" s="11" customFormat="1" ht="12.75">
      <c r="A59" s="78" t="s">
        <v>230</v>
      </c>
      <c r="B59" s="71" t="s">
        <v>231</v>
      </c>
      <c r="C59" s="70"/>
      <c r="D59" s="10"/>
      <c r="E59" s="10">
        <v>5</v>
      </c>
      <c r="F59" s="10">
        <v>1</v>
      </c>
      <c r="G59" s="7">
        <v>0.38</v>
      </c>
      <c r="H59" s="7">
        <v>0.13</v>
      </c>
      <c r="I59" s="8"/>
      <c r="J59" s="8"/>
      <c r="K59" s="8"/>
    </row>
    <row r="60" spans="1:11" ht="12.75">
      <c r="A60" s="78" t="s">
        <v>232</v>
      </c>
      <c r="B60" s="69" t="s">
        <v>233</v>
      </c>
      <c r="C60" s="70"/>
      <c r="D60" s="10"/>
      <c r="E60" s="10"/>
      <c r="F60" s="10"/>
      <c r="G60" s="7"/>
      <c r="H60" s="7"/>
      <c r="I60" s="8"/>
      <c r="J60" s="8"/>
      <c r="K60" s="8"/>
    </row>
    <row r="61" spans="1:11" ht="13.5" customHeight="1">
      <c r="A61" s="78" t="s">
        <v>234</v>
      </c>
      <c r="B61" s="71" t="s">
        <v>235</v>
      </c>
      <c r="C61" s="70"/>
      <c r="D61" s="10"/>
      <c r="E61" s="10"/>
      <c r="F61" s="10"/>
      <c r="G61" s="7"/>
      <c r="H61" s="7"/>
      <c r="I61" s="8"/>
      <c r="J61" s="8"/>
      <c r="K61" s="8"/>
    </row>
    <row r="62" spans="1:11" s="11" customFormat="1" ht="12.75">
      <c r="A62" s="78" t="s">
        <v>236</v>
      </c>
      <c r="B62" s="71" t="s">
        <v>237</v>
      </c>
      <c r="C62" s="70"/>
      <c r="D62" s="10"/>
      <c r="E62" s="10"/>
      <c r="F62" s="10"/>
      <c r="G62" s="10"/>
      <c r="H62" s="10"/>
      <c r="I62" s="8"/>
      <c r="J62" s="8"/>
      <c r="K62" s="8"/>
    </row>
    <row r="63" spans="1:11" s="11" customFormat="1" ht="12.75">
      <c r="A63" s="68" t="s">
        <v>238</v>
      </c>
      <c r="B63" s="66" t="s">
        <v>239</v>
      </c>
      <c r="C63" s="76">
        <f aca="true" t="shared" si="27" ref="C63:H63">+C64+C65</f>
        <v>0</v>
      </c>
      <c r="D63" s="76">
        <f t="shared" si="27"/>
        <v>0</v>
      </c>
      <c r="E63" s="76">
        <f t="shared" si="27"/>
        <v>7</v>
      </c>
      <c r="F63" s="76">
        <f t="shared" si="27"/>
        <v>1</v>
      </c>
      <c r="G63" s="76">
        <f t="shared" si="27"/>
        <v>0.68</v>
      </c>
      <c r="H63" s="76">
        <f t="shared" si="27"/>
        <v>0.68</v>
      </c>
      <c r="I63" s="8"/>
      <c r="J63" s="8"/>
      <c r="K63" s="8"/>
    </row>
    <row r="64" spans="1:11" ht="12.75">
      <c r="A64" s="78" t="s">
        <v>240</v>
      </c>
      <c r="B64" s="71" t="s">
        <v>241</v>
      </c>
      <c r="C64" s="70"/>
      <c r="D64" s="10"/>
      <c r="E64" s="10"/>
      <c r="F64" s="10"/>
      <c r="G64" s="7"/>
      <c r="H64" s="7"/>
      <c r="I64" s="8"/>
      <c r="J64" s="8"/>
      <c r="K64" s="8"/>
    </row>
    <row r="65" spans="1:11" s="11" customFormat="1" ht="12.75">
      <c r="A65" s="78" t="s">
        <v>242</v>
      </c>
      <c r="B65" s="71" t="s">
        <v>243</v>
      </c>
      <c r="C65" s="70"/>
      <c r="D65" s="10"/>
      <c r="E65" s="10">
        <v>7</v>
      </c>
      <c r="F65" s="10">
        <v>1</v>
      </c>
      <c r="G65" s="77">
        <v>0.68</v>
      </c>
      <c r="H65" s="77">
        <v>0.68</v>
      </c>
      <c r="I65" s="8"/>
      <c r="J65" s="8"/>
      <c r="K65" s="8"/>
    </row>
    <row r="66" spans="1:11" s="11" customFormat="1" ht="12.75">
      <c r="A66" s="68" t="s">
        <v>244</v>
      </c>
      <c r="B66" s="66" t="s">
        <v>158</v>
      </c>
      <c r="C66" s="65">
        <f>+C67</f>
        <v>0</v>
      </c>
      <c r="D66" s="65">
        <f aca="true" t="shared" si="28" ref="D66:H67">+D67</f>
        <v>0</v>
      </c>
      <c r="E66" s="65">
        <f t="shared" si="28"/>
        <v>0</v>
      </c>
      <c r="F66" s="65">
        <f t="shared" si="28"/>
        <v>0</v>
      </c>
      <c r="G66" s="65">
        <f t="shared" si="28"/>
        <v>0</v>
      </c>
      <c r="H66" s="65">
        <f t="shared" si="28"/>
        <v>0</v>
      </c>
      <c r="I66" s="8"/>
      <c r="J66" s="8"/>
      <c r="K66" s="8"/>
    </row>
    <row r="67" spans="1:11" s="11" customFormat="1" ht="12.75">
      <c r="A67" s="78" t="s">
        <v>245</v>
      </c>
      <c r="B67" s="66" t="s">
        <v>246</v>
      </c>
      <c r="C67" s="65">
        <f>+C68</f>
        <v>0</v>
      </c>
      <c r="D67" s="65">
        <f t="shared" si="28"/>
        <v>0</v>
      </c>
      <c r="E67" s="65">
        <f t="shared" si="28"/>
        <v>0</v>
      </c>
      <c r="F67" s="65">
        <f t="shared" si="28"/>
        <v>0</v>
      </c>
      <c r="G67" s="65">
        <f t="shared" si="28"/>
        <v>0</v>
      </c>
      <c r="H67" s="65">
        <f t="shared" si="28"/>
        <v>0</v>
      </c>
      <c r="I67" s="8"/>
      <c r="J67" s="8"/>
      <c r="K67" s="8"/>
    </row>
    <row r="68" spans="1:11" s="11" customFormat="1" ht="12.75">
      <c r="A68" s="78" t="s">
        <v>247</v>
      </c>
      <c r="B68" s="71" t="s">
        <v>248</v>
      </c>
      <c r="C68" s="70"/>
      <c r="D68" s="10"/>
      <c r="E68" s="10"/>
      <c r="F68" s="10"/>
      <c r="G68" s="10"/>
      <c r="H68" s="10"/>
      <c r="I68" s="8"/>
      <c r="J68" s="8"/>
      <c r="K68" s="8"/>
    </row>
    <row r="69" spans="1:11" s="11" customFormat="1" ht="12.75">
      <c r="A69" s="78"/>
      <c r="B69" s="125" t="s">
        <v>363</v>
      </c>
      <c r="C69" s="70">
        <f aca="true" t="shared" si="29" ref="C69:H69">C70</f>
        <v>0</v>
      </c>
      <c r="D69" s="70">
        <f t="shared" si="29"/>
        <v>0</v>
      </c>
      <c r="E69" s="70">
        <f t="shared" si="29"/>
        <v>0</v>
      </c>
      <c r="F69" s="70">
        <f t="shared" si="29"/>
        <v>0</v>
      </c>
      <c r="G69" s="70">
        <f t="shared" si="29"/>
        <v>0</v>
      </c>
      <c r="H69" s="70">
        <f t="shared" si="29"/>
        <v>0</v>
      </c>
      <c r="I69" s="8"/>
      <c r="J69" s="8"/>
      <c r="K69" s="8"/>
    </row>
    <row r="70" spans="1:11" s="11" customFormat="1" ht="12.75">
      <c r="A70" s="78"/>
      <c r="B70" s="71" t="s">
        <v>364</v>
      </c>
      <c r="C70" s="70"/>
      <c r="D70" s="10"/>
      <c r="E70" s="10"/>
      <c r="F70" s="10"/>
      <c r="G70" s="10"/>
      <c r="H70" s="10"/>
      <c r="I70" s="8"/>
      <c r="J70" s="8"/>
      <c r="K70" s="8"/>
    </row>
    <row r="71" spans="1:11" ht="12.75">
      <c r="A71" s="68" t="s">
        <v>249</v>
      </c>
      <c r="B71" s="66" t="s">
        <v>162</v>
      </c>
      <c r="C71" s="67">
        <f aca="true" t="shared" si="30" ref="C71:H71">+C72</f>
        <v>0</v>
      </c>
      <c r="D71" s="67">
        <f t="shared" si="30"/>
        <v>0</v>
      </c>
      <c r="E71" s="67">
        <f t="shared" si="30"/>
        <v>0</v>
      </c>
      <c r="F71" s="67">
        <f t="shared" si="30"/>
        <v>0</v>
      </c>
      <c r="G71" s="67">
        <f t="shared" si="30"/>
        <v>0</v>
      </c>
      <c r="H71" s="67">
        <f t="shared" si="30"/>
        <v>0</v>
      </c>
      <c r="I71" s="8"/>
      <c r="J71" s="8"/>
      <c r="K71" s="8"/>
    </row>
    <row r="72" spans="1:11" ht="12.75">
      <c r="A72" s="68" t="s">
        <v>250</v>
      </c>
      <c r="B72" s="66" t="s">
        <v>164</v>
      </c>
      <c r="C72" s="67">
        <f aca="true" t="shared" si="31" ref="C72:H72">+C73+C78</f>
        <v>0</v>
      </c>
      <c r="D72" s="67">
        <f t="shared" si="31"/>
        <v>0</v>
      </c>
      <c r="E72" s="67">
        <f t="shared" si="31"/>
        <v>0</v>
      </c>
      <c r="F72" s="67">
        <f t="shared" si="31"/>
        <v>0</v>
      </c>
      <c r="G72" s="67">
        <f t="shared" si="31"/>
        <v>0</v>
      </c>
      <c r="H72" s="67">
        <f t="shared" si="31"/>
        <v>0</v>
      </c>
      <c r="I72" s="8"/>
      <c r="J72" s="8"/>
      <c r="K72" s="8"/>
    </row>
    <row r="73" spans="1:11" ht="12.75">
      <c r="A73" s="68" t="s">
        <v>251</v>
      </c>
      <c r="B73" s="66" t="s">
        <v>252</v>
      </c>
      <c r="C73" s="67">
        <f aca="true" t="shared" si="32" ref="C73:H73">+C75+C77+C76+C74</f>
        <v>0</v>
      </c>
      <c r="D73" s="67">
        <f t="shared" si="32"/>
        <v>0</v>
      </c>
      <c r="E73" s="67">
        <f t="shared" si="32"/>
        <v>0</v>
      </c>
      <c r="F73" s="67">
        <f t="shared" si="32"/>
        <v>0</v>
      </c>
      <c r="G73" s="67">
        <f t="shared" si="32"/>
        <v>0</v>
      </c>
      <c r="H73" s="67">
        <f t="shared" si="32"/>
        <v>0</v>
      </c>
      <c r="I73" s="8"/>
      <c r="J73" s="8"/>
      <c r="K73" s="8"/>
    </row>
    <row r="74" spans="1:11" ht="12.75">
      <c r="A74" s="68"/>
      <c r="B74" s="79" t="s">
        <v>253</v>
      </c>
      <c r="C74" s="67"/>
      <c r="D74" s="10"/>
      <c r="E74" s="10"/>
      <c r="F74" s="10"/>
      <c r="G74" s="7"/>
      <c r="H74" s="7"/>
      <c r="I74" s="8"/>
      <c r="J74" s="8"/>
      <c r="K74" s="8"/>
    </row>
    <row r="75" spans="1:11" ht="12.75">
      <c r="A75" s="78" t="s">
        <v>254</v>
      </c>
      <c r="B75" s="71" t="s">
        <v>255</v>
      </c>
      <c r="C75" s="70"/>
      <c r="D75" s="10"/>
      <c r="E75" s="10"/>
      <c r="F75" s="10"/>
      <c r="G75" s="7"/>
      <c r="H75" s="7"/>
      <c r="I75" s="8"/>
      <c r="J75" s="8"/>
      <c r="K75" s="8"/>
    </row>
    <row r="76" spans="1:11" ht="12.75">
      <c r="A76" s="78" t="s">
        <v>256</v>
      </c>
      <c r="B76" s="69" t="s">
        <v>257</v>
      </c>
      <c r="C76" s="70"/>
      <c r="D76" s="10"/>
      <c r="E76" s="10"/>
      <c r="F76" s="10"/>
      <c r="G76" s="7"/>
      <c r="H76" s="7"/>
      <c r="I76" s="8"/>
      <c r="J76" s="8"/>
      <c r="K76" s="8"/>
    </row>
    <row r="77" spans="1:11" s="113" customFormat="1" ht="11.25" customHeight="1">
      <c r="A77" s="78" t="s">
        <v>258</v>
      </c>
      <c r="B77" s="71" t="s">
        <v>259</v>
      </c>
      <c r="C77" s="70"/>
      <c r="D77" s="10"/>
      <c r="E77" s="10"/>
      <c r="F77" s="10"/>
      <c r="G77" s="7"/>
      <c r="H77" s="7"/>
      <c r="I77" s="8"/>
      <c r="J77" s="8"/>
      <c r="K77" s="8"/>
    </row>
    <row r="78" spans="1:11" s="113" customFormat="1" ht="12.75">
      <c r="A78" s="111"/>
      <c r="B78" s="69" t="s">
        <v>260</v>
      </c>
      <c r="C78" s="70"/>
      <c r="D78" s="10"/>
      <c r="E78" s="10"/>
      <c r="F78" s="10"/>
      <c r="G78" s="7"/>
      <c r="H78" s="7"/>
      <c r="I78" s="8"/>
      <c r="J78" s="8"/>
      <c r="K78" s="8"/>
    </row>
    <row r="79" spans="1:11" s="113" customFormat="1" ht="12.75">
      <c r="A79" s="78" t="s">
        <v>172</v>
      </c>
      <c r="B79" s="66" t="s">
        <v>261</v>
      </c>
      <c r="C79" s="70"/>
      <c r="D79" s="10"/>
      <c r="E79" s="10"/>
      <c r="F79" s="10"/>
      <c r="G79" s="7"/>
      <c r="H79" s="7"/>
      <c r="I79" s="8"/>
      <c r="J79" s="8"/>
      <c r="K79" s="8"/>
    </row>
    <row r="80" spans="1:11" s="113" customFormat="1" ht="12.75">
      <c r="A80" s="78" t="s">
        <v>262</v>
      </c>
      <c r="B80" s="66" t="s">
        <v>263</v>
      </c>
      <c r="C80" s="65">
        <f aca="true" t="shared" si="33" ref="C80:H80">+C39-C82+C26+C71+C167+C69</f>
        <v>0</v>
      </c>
      <c r="D80" s="65">
        <f t="shared" si="33"/>
        <v>22093</v>
      </c>
      <c r="E80" s="65">
        <f t="shared" si="33"/>
        <v>26496.07</v>
      </c>
      <c r="F80" s="65">
        <f t="shared" si="33"/>
        <v>12222.879999999996</v>
      </c>
      <c r="G80" s="65">
        <f t="shared" si="33"/>
        <v>12219.169999999998</v>
      </c>
      <c r="H80" s="65">
        <f t="shared" si="33"/>
        <v>4178.990000000002</v>
      </c>
      <c r="I80" s="8"/>
      <c r="J80" s="8"/>
      <c r="K80" s="8"/>
    </row>
    <row r="81" spans="1:11" s="113" customFormat="1" ht="12.75">
      <c r="A81" s="78"/>
      <c r="B81" s="126" t="s">
        <v>369</v>
      </c>
      <c r="C81" s="65"/>
      <c r="D81" s="65"/>
      <c r="E81" s="65"/>
      <c r="F81" s="65"/>
      <c r="G81" s="65"/>
      <c r="H81" s="65"/>
      <c r="I81" s="8"/>
      <c r="J81" s="8"/>
      <c r="K81" s="8"/>
    </row>
    <row r="82" spans="1:11" s="113" customFormat="1" ht="15">
      <c r="A82" s="78"/>
      <c r="B82" s="74" t="s">
        <v>264</v>
      </c>
      <c r="C82" s="80">
        <f aca="true" t="shared" si="34" ref="C82:H82">+C83+C123+C146+C148+C162+C164</f>
        <v>0</v>
      </c>
      <c r="D82" s="80">
        <f t="shared" si="34"/>
        <v>279425.23</v>
      </c>
      <c r="E82" s="80">
        <f t="shared" si="34"/>
        <v>273745.74</v>
      </c>
      <c r="F82" s="80">
        <f t="shared" si="34"/>
        <v>71019.08</v>
      </c>
      <c r="G82" s="80">
        <f t="shared" si="34"/>
        <v>70029.72</v>
      </c>
      <c r="H82" s="80">
        <f t="shared" si="34"/>
        <v>27119.269999999997</v>
      </c>
      <c r="I82" s="8"/>
      <c r="J82" s="8"/>
      <c r="K82" s="8"/>
    </row>
    <row r="83" spans="1:11" ht="25.5">
      <c r="A83" s="68" t="s">
        <v>265</v>
      </c>
      <c r="B83" s="66" t="s">
        <v>266</v>
      </c>
      <c r="C83" s="67">
        <f aca="true" t="shared" si="35" ref="C83:H83">+C84+C90+C103+C119+C121</f>
        <v>0</v>
      </c>
      <c r="D83" s="67">
        <f t="shared" si="35"/>
        <v>95018.88</v>
      </c>
      <c r="E83" s="67">
        <f t="shared" si="35"/>
        <v>89127.38999999998</v>
      </c>
      <c r="F83" s="67">
        <f t="shared" si="35"/>
        <v>23014.910000000003</v>
      </c>
      <c r="G83" s="67">
        <f t="shared" si="35"/>
        <v>22114.65</v>
      </c>
      <c r="H83" s="67">
        <f t="shared" si="35"/>
        <v>11438.279999999999</v>
      </c>
      <c r="I83" s="8"/>
      <c r="J83" s="8"/>
      <c r="K83" s="8"/>
    </row>
    <row r="84" spans="1:11" ht="12.75">
      <c r="A84" s="78" t="s">
        <v>267</v>
      </c>
      <c r="B84" s="66" t="s">
        <v>268</v>
      </c>
      <c r="C84" s="65">
        <f aca="true" t="shared" si="36" ref="C84:H84">+C85+C87+C88+C86</f>
        <v>0</v>
      </c>
      <c r="D84" s="65">
        <f t="shared" si="36"/>
        <v>46939.43</v>
      </c>
      <c r="E84" s="65">
        <f t="shared" si="36"/>
        <v>43107.43</v>
      </c>
      <c r="F84" s="65">
        <f t="shared" si="36"/>
        <v>10951.86</v>
      </c>
      <c r="G84" s="65">
        <f t="shared" si="36"/>
        <v>10951.86</v>
      </c>
      <c r="H84" s="65">
        <f t="shared" si="36"/>
        <v>5533.25</v>
      </c>
      <c r="I84" s="8"/>
      <c r="J84" s="8"/>
      <c r="K84" s="8"/>
    </row>
    <row r="85" spans="1:11" ht="12.75">
      <c r="A85" s="78"/>
      <c r="B85" s="69" t="s">
        <v>269</v>
      </c>
      <c r="C85" s="70"/>
      <c r="D85" s="10">
        <v>45291</v>
      </c>
      <c r="E85" s="10">
        <v>41730</v>
      </c>
      <c r="F85" s="10">
        <v>10618.09</v>
      </c>
      <c r="G85" s="7">
        <v>10618.09</v>
      </c>
      <c r="H85" s="7">
        <v>5373.96</v>
      </c>
      <c r="I85" s="8"/>
      <c r="J85" s="8"/>
      <c r="K85" s="8"/>
    </row>
    <row r="86" spans="1:11" ht="12.75">
      <c r="A86" s="78"/>
      <c r="B86" s="69" t="s">
        <v>375</v>
      </c>
      <c r="C86" s="70"/>
      <c r="D86" s="10"/>
      <c r="E86" s="10"/>
      <c r="F86" s="10"/>
      <c r="G86" s="7"/>
      <c r="H86" s="7"/>
      <c r="I86" s="8"/>
      <c r="J86" s="8"/>
      <c r="K86" s="8"/>
    </row>
    <row r="87" spans="1:11" s="11" customFormat="1" ht="12.75">
      <c r="A87" s="78"/>
      <c r="B87" s="69" t="s">
        <v>270</v>
      </c>
      <c r="C87" s="70"/>
      <c r="D87" s="10">
        <v>32.43</v>
      </c>
      <c r="E87" s="10">
        <v>32.43</v>
      </c>
      <c r="F87" s="10">
        <v>32.43</v>
      </c>
      <c r="G87" s="7">
        <v>32.43</v>
      </c>
      <c r="H87" s="7">
        <v>13.93</v>
      </c>
      <c r="I87" s="8"/>
      <c r="J87" s="8"/>
      <c r="K87" s="8"/>
    </row>
    <row r="88" spans="1:11" ht="38.25">
      <c r="A88" s="78"/>
      <c r="B88" s="69" t="s">
        <v>271</v>
      </c>
      <c r="C88" s="70"/>
      <c r="D88" s="10">
        <v>1616</v>
      </c>
      <c r="E88" s="10">
        <v>1345</v>
      </c>
      <c r="F88" s="10">
        <v>301.34</v>
      </c>
      <c r="G88" s="7">
        <v>301.34</v>
      </c>
      <c r="H88" s="7">
        <v>145.36</v>
      </c>
      <c r="I88" s="8"/>
      <c r="J88" s="8"/>
      <c r="K88" s="8"/>
    </row>
    <row r="89" spans="1:11" ht="12.75">
      <c r="A89" s="78"/>
      <c r="B89" s="127" t="s">
        <v>369</v>
      </c>
      <c r="C89" s="70"/>
      <c r="D89" s="10"/>
      <c r="E89" s="10"/>
      <c r="F89" s="10"/>
      <c r="G89" s="7"/>
      <c r="H89" s="7"/>
      <c r="I89" s="8"/>
      <c r="J89" s="8"/>
      <c r="K89" s="8"/>
    </row>
    <row r="90" spans="1:11" ht="25.5">
      <c r="A90" s="78" t="s">
        <v>272</v>
      </c>
      <c r="B90" s="66" t="s">
        <v>273</v>
      </c>
      <c r="C90" s="70">
        <f aca="true" t="shared" si="37" ref="C90:H90">C91+C92+C93+C94+C95+C96+C98+C97+C99</f>
        <v>0</v>
      </c>
      <c r="D90" s="70">
        <f t="shared" si="37"/>
        <v>25814.120000000003</v>
      </c>
      <c r="E90" s="70">
        <f t="shared" si="37"/>
        <v>23787.52</v>
      </c>
      <c r="F90" s="70">
        <f t="shared" si="37"/>
        <v>5738.77</v>
      </c>
      <c r="G90" s="70">
        <f t="shared" si="37"/>
        <v>5738.76</v>
      </c>
      <c r="H90" s="70">
        <f t="shared" si="37"/>
        <v>3852.9399999999996</v>
      </c>
      <c r="I90" s="8"/>
      <c r="J90" s="8"/>
      <c r="K90" s="8"/>
    </row>
    <row r="91" spans="1:11" ht="12.75">
      <c r="A91" s="78"/>
      <c r="B91" s="85" t="s">
        <v>274</v>
      </c>
      <c r="C91" s="70"/>
      <c r="D91" s="95">
        <v>244.24</v>
      </c>
      <c r="E91" s="10">
        <v>269</v>
      </c>
      <c r="F91" s="10">
        <v>75</v>
      </c>
      <c r="G91" s="10">
        <v>75</v>
      </c>
      <c r="H91" s="10">
        <v>55.13</v>
      </c>
      <c r="I91" s="8"/>
      <c r="J91" s="8"/>
      <c r="K91" s="8"/>
    </row>
    <row r="92" spans="1:11" ht="12.75">
      <c r="A92" s="78"/>
      <c r="B92" s="85" t="s">
        <v>275</v>
      </c>
      <c r="C92" s="70"/>
      <c r="D92" s="95"/>
      <c r="E92" s="10"/>
      <c r="F92" s="10"/>
      <c r="G92" s="7"/>
      <c r="H92" s="7"/>
      <c r="I92" s="8"/>
      <c r="J92" s="8"/>
      <c r="K92" s="8"/>
    </row>
    <row r="93" spans="1:11" ht="12.75">
      <c r="A93" s="78"/>
      <c r="B93" s="85" t="s">
        <v>276</v>
      </c>
      <c r="C93" s="70"/>
      <c r="D93" s="95">
        <v>1296.15</v>
      </c>
      <c r="E93" s="10">
        <v>1168.27</v>
      </c>
      <c r="F93" s="10">
        <v>226.27</v>
      </c>
      <c r="G93" s="7">
        <v>226.27</v>
      </c>
      <c r="H93" s="7">
        <v>78.86</v>
      </c>
      <c r="I93" s="8"/>
      <c r="J93" s="8"/>
      <c r="K93" s="8"/>
    </row>
    <row r="94" spans="1:11" ht="12.75">
      <c r="A94" s="78"/>
      <c r="B94" s="85" t="s">
        <v>277</v>
      </c>
      <c r="C94" s="70"/>
      <c r="D94" s="95">
        <v>13127.74</v>
      </c>
      <c r="E94" s="10">
        <v>13113.24</v>
      </c>
      <c r="F94" s="10">
        <v>3983.24</v>
      </c>
      <c r="G94" s="7">
        <v>3983.23</v>
      </c>
      <c r="H94" s="7">
        <v>2695.91</v>
      </c>
      <c r="I94" s="8"/>
      <c r="J94" s="8"/>
      <c r="K94" s="8"/>
    </row>
    <row r="95" spans="1:11" ht="12.75">
      <c r="A95" s="78"/>
      <c r="B95" s="89" t="s">
        <v>278</v>
      </c>
      <c r="C95" s="70"/>
      <c r="D95" s="96"/>
      <c r="E95" s="10"/>
      <c r="F95" s="10"/>
      <c r="G95" s="7"/>
      <c r="H95" s="7"/>
      <c r="I95" s="8"/>
      <c r="J95" s="8"/>
      <c r="K95" s="8"/>
    </row>
    <row r="96" spans="1:11" ht="25.5">
      <c r="A96" s="78"/>
      <c r="B96" s="85" t="s">
        <v>279</v>
      </c>
      <c r="C96" s="70"/>
      <c r="D96" s="95">
        <v>703.69</v>
      </c>
      <c r="E96" s="10">
        <v>686.17</v>
      </c>
      <c r="F96" s="10">
        <v>181.68</v>
      </c>
      <c r="G96" s="7">
        <v>181.68</v>
      </c>
      <c r="H96" s="7">
        <v>115.1</v>
      </c>
      <c r="I96" s="8"/>
      <c r="J96" s="8"/>
      <c r="K96" s="8"/>
    </row>
    <row r="97" spans="1:11" ht="12.75">
      <c r="A97" s="78"/>
      <c r="B97" s="90" t="s">
        <v>280</v>
      </c>
      <c r="C97" s="70"/>
      <c r="D97" s="97"/>
      <c r="E97" s="10"/>
      <c r="F97" s="10"/>
      <c r="G97" s="7"/>
      <c r="H97" s="7"/>
      <c r="I97" s="8"/>
      <c r="J97" s="8"/>
      <c r="K97" s="8"/>
    </row>
    <row r="98" spans="1:11" ht="12.75">
      <c r="A98" s="78"/>
      <c r="B98" s="85" t="s">
        <v>376</v>
      </c>
      <c r="C98" s="70"/>
      <c r="D98" s="70">
        <v>5879.51</v>
      </c>
      <c r="E98" s="70">
        <v>5510.84</v>
      </c>
      <c r="F98" s="70">
        <v>1272.58</v>
      </c>
      <c r="G98" s="70">
        <v>1272.58</v>
      </c>
      <c r="H98" s="70">
        <v>907.94</v>
      </c>
      <c r="I98" s="8"/>
      <c r="J98" s="8"/>
      <c r="K98" s="8"/>
    </row>
    <row r="99" spans="1:11" ht="25.5">
      <c r="A99" s="78"/>
      <c r="B99" s="134" t="s">
        <v>377</v>
      </c>
      <c r="C99" s="70">
        <f aca="true" t="shared" si="38" ref="C99:H99">C100+C101</f>
        <v>0</v>
      </c>
      <c r="D99" s="70">
        <f t="shared" si="38"/>
        <v>4562.79</v>
      </c>
      <c r="E99" s="70">
        <f t="shared" si="38"/>
        <v>3040</v>
      </c>
      <c r="F99" s="70">
        <f t="shared" si="38"/>
        <v>0</v>
      </c>
      <c r="G99" s="70">
        <f t="shared" si="38"/>
        <v>0</v>
      </c>
      <c r="H99" s="70">
        <f t="shared" si="38"/>
        <v>0</v>
      </c>
      <c r="I99" s="8"/>
      <c r="J99" s="8"/>
      <c r="K99" s="8"/>
    </row>
    <row r="100" spans="1:11" ht="25.5">
      <c r="A100" s="78"/>
      <c r="B100" s="90" t="s">
        <v>378</v>
      </c>
      <c r="C100" s="70"/>
      <c r="D100" s="97">
        <v>4562.79</v>
      </c>
      <c r="E100" s="10">
        <v>3040</v>
      </c>
      <c r="F100" s="10"/>
      <c r="G100" s="7"/>
      <c r="H100" s="7"/>
      <c r="I100" s="8"/>
      <c r="J100" s="8"/>
      <c r="K100" s="8"/>
    </row>
    <row r="101" spans="1:11" ht="12.75">
      <c r="A101" s="78"/>
      <c r="B101" s="90" t="s">
        <v>379</v>
      </c>
      <c r="C101" s="70"/>
      <c r="D101" s="97"/>
      <c r="E101" s="10"/>
      <c r="F101" s="10"/>
      <c r="G101" s="7"/>
      <c r="H101" s="7"/>
      <c r="I101" s="8"/>
      <c r="J101" s="8"/>
      <c r="K101" s="8"/>
    </row>
    <row r="102" spans="1:11" ht="12.75">
      <c r="A102" s="78"/>
      <c r="B102" s="128" t="s">
        <v>369</v>
      </c>
      <c r="C102" s="70"/>
      <c r="D102" s="97"/>
      <c r="E102" s="10"/>
      <c r="F102" s="10"/>
      <c r="G102" s="7"/>
      <c r="H102" s="7"/>
      <c r="I102" s="8"/>
      <c r="J102" s="8"/>
      <c r="K102" s="8"/>
    </row>
    <row r="103" spans="1:11" ht="25.5">
      <c r="A103" s="78" t="s">
        <v>281</v>
      </c>
      <c r="B103" s="66" t="s">
        <v>282</v>
      </c>
      <c r="C103" s="70">
        <f aca="true" t="shared" si="39" ref="C103:H103">C104+C105+C106+C107+C108+C109+C110+C111+C112+C113</f>
        <v>0</v>
      </c>
      <c r="D103" s="70">
        <f t="shared" si="39"/>
        <v>2082.43</v>
      </c>
      <c r="E103" s="70">
        <f t="shared" si="39"/>
        <v>2049.54</v>
      </c>
      <c r="F103" s="70">
        <f t="shared" si="39"/>
        <v>504.53999999999996</v>
      </c>
      <c r="G103" s="70">
        <f t="shared" si="39"/>
        <v>504.53</v>
      </c>
      <c r="H103" s="70">
        <f t="shared" si="39"/>
        <v>342.97999999999996</v>
      </c>
      <c r="I103" s="8"/>
      <c r="J103" s="8"/>
      <c r="K103" s="8"/>
    </row>
    <row r="104" spans="1:11" ht="12.75">
      <c r="A104" s="78"/>
      <c r="B104" s="85" t="s">
        <v>277</v>
      </c>
      <c r="C104" s="70"/>
      <c r="D104" s="95">
        <v>2009.57</v>
      </c>
      <c r="E104" s="10">
        <v>1985.14</v>
      </c>
      <c r="F104" s="10">
        <v>494.14</v>
      </c>
      <c r="G104" s="7">
        <v>494.13</v>
      </c>
      <c r="H104" s="7">
        <v>337.78</v>
      </c>
      <c r="I104" s="8"/>
      <c r="J104" s="8"/>
      <c r="K104" s="8"/>
    </row>
    <row r="105" spans="1:254" s="11" customFormat="1" ht="25.5">
      <c r="A105" s="78"/>
      <c r="B105" s="91" t="s">
        <v>283</v>
      </c>
      <c r="C105" s="70"/>
      <c r="D105" s="98">
        <v>3</v>
      </c>
      <c r="E105" s="10">
        <v>2</v>
      </c>
      <c r="F105" s="10"/>
      <c r="G105" s="7"/>
      <c r="H105" s="7"/>
      <c r="I105" s="8"/>
      <c r="J105" s="8"/>
      <c r="K105" s="8"/>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c r="DD105" s="20"/>
      <c r="DE105" s="20"/>
      <c r="DF105" s="20"/>
      <c r="DG105" s="20"/>
      <c r="DH105" s="20"/>
      <c r="DI105" s="20"/>
      <c r="DJ105" s="20"/>
      <c r="DK105" s="20"/>
      <c r="DL105" s="20"/>
      <c r="DM105" s="20"/>
      <c r="DN105" s="20"/>
      <c r="DO105" s="20"/>
      <c r="DP105" s="20"/>
      <c r="DQ105" s="20"/>
      <c r="DR105" s="20"/>
      <c r="DS105" s="20"/>
      <c r="DT105" s="20"/>
      <c r="DU105" s="20"/>
      <c r="DV105" s="20"/>
      <c r="DW105" s="20"/>
      <c r="DX105" s="20"/>
      <c r="DY105" s="20"/>
      <c r="DZ105" s="20"/>
      <c r="EA105" s="20"/>
      <c r="EB105" s="20"/>
      <c r="EC105" s="20"/>
      <c r="ED105" s="20"/>
      <c r="EE105" s="20"/>
      <c r="EF105" s="20"/>
      <c r="EG105" s="20"/>
      <c r="EH105" s="20"/>
      <c r="EI105" s="20"/>
      <c r="EJ105" s="20"/>
      <c r="EK105" s="20"/>
      <c r="EL105" s="20"/>
      <c r="EM105" s="20"/>
      <c r="EN105" s="20"/>
      <c r="EO105" s="20"/>
      <c r="EP105" s="20"/>
      <c r="EQ105" s="20"/>
      <c r="ER105" s="20"/>
      <c r="ES105" s="20"/>
      <c r="ET105" s="20"/>
      <c r="EU105" s="20"/>
      <c r="EV105" s="20"/>
      <c r="EW105" s="20"/>
      <c r="EX105" s="20"/>
      <c r="EY105" s="20"/>
      <c r="EZ105" s="20"/>
      <c r="FA105" s="20"/>
      <c r="FB105" s="20"/>
      <c r="FC105" s="20"/>
      <c r="FD105" s="20"/>
      <c r="FE105" s="20"/>
      <c r="FF105" s="20"/>
      <c r="FG105" s="20"/>
      <c r="FH105" s="20"/>
      <c r="FI105" s="20"/>
      <c r="FJ105" s="20"/>
      <c r="FK105" s="20"/>
      <c r="FL105" s="20"/>
      <c r="FM105" s="20"/>
      <c r="FN105" s="20"/>
      <c r="FO105" s="20"/>
      <c r="FP105" s="20"/>
      <c r="FQ105" s="20"/>
      <c r="FR105" s="20"/>
      <c r="FS105" s="20"/>
      <c r="FT105" s="20"/>
      <c r="FU105" s="20"/>
      <c r="FV105" s="20"/>
      <c r="FW105" s="20"/>
      <c r="FX105" s="20"/>
      <c r="FY105" s="20"/>
      <c r="FZ105" s="20"/>
      <c r="GA105" s="20"/>
      <c r="GB105" s="20"/>
      <c r="GC105" s="20"/>
      <c r="GD105" s="20"/>
      <c r="GE105" s="20"/>
      <c r="GF105" s="20"/>
      <c r="GG105" s="20"/>
      <c r="GH105" s="20"/>
      <c r="GI105" s="20"/>
      <c r="GJ105" s="20"/>
      <c r="GK105" s="20"/>
      <c r="GL105" s="20"/>
      <c r="GM105" s="20"/>
      <c r="GN105" s="20"/>
      <c r="GO105" s="20"/>
      <c r="GP105" s="20"/>
      <c r="GQ105" s="20"/>
      <c r="GR105" s="20"/>
      <c r="GS105" s="20"/>
      <c r="GT105" s="20"/>
      <c r="GU105" s="20"/>
      <c r="GV105" s="20"/>
      <c r="GW105" s="20"/>
      <c r="GX105" s="20"/>
      <c r="GY105" s="20"/>
      <c r="GZ105" s="20"/>
      <c r="HA105" s="20"/>
      <c r="HB105" s="20"/>
      <c r="HC105" s="20"/>
      <c r="HD105" s="20"/>
      <c r="HE105" s="20"/>
      <c r="HF105" s="20"/>
      <c r="HG105" s="20"/>
      <c r="HH105" s="20"/>
      <c r="HI105" s="20"/>
      <c r="HJ105" s="20"/>
      <c r="HK105" s="20"/>
      <c r="HL105" s="20"/>
      <c r="HM105" s="20"/>
      <c r="HN105" s="20"/>
      <c r="HO105" s="20"/>
      <c r="HP105" s="20"/>
      <c r="HQ105" s="20"/>
      <c r="HR105" s="20"/>
      <c r="HS105" s="20"/>
      <c r="HT105" s="20"/>
      <c r="HU105" s="20"/>
      <c r="HV105" s="20"/>
      <c r="HW105" s="20"/>
      <c r="HX105" s="20"/>
      <c r="HY105" s="20"/>
      <c r="HZ105" s="20"/>
      <c r="IA105" s="20"/>
      <c r="IB105" s="20"/>
      <c r="IC105" s="20"/>
      <c r="ID105" s="20"/>
      <c r="IE105" s="20"/>
      <c r="IF105" s="20"/>
      <c r="IG105" s="20"/>
      <c r="IH105" s="20"/>
      <c r="II105" s="20"/>
      <c r="IJ105" s="20"/>
      <c r="IK105" s="20"/>
      <c r="IL105" s="20"/>
      <c r="IM105" s="20"/>
      <c r="IN105" s="20"/>
      <c r="IO105" s="20"/>
      <c r="IP105" s="20"/>
      <c r="IQ105" s="20"/>
      <c r="IR105" s="20"/>
      <c r="IS105" s="20"/>
      <c r="IT105" s="20"/>
    </row>
    <row r="106" spans="1:254" s="11" customFormat="1" ht="12.75">
      <c r="A106" s="78"/>
      <c r="B106" s="92" t="s">
        <v>284</v>
      </c>
      <c r="C106" s="70"/>
      <c r="D106" s="99">
        <v>69.86</v>
      </c>
      <c r="E106" s="10">
        <v>62.4</v>
      </c>
      <c r="F106" s="10">
        <v>10.4</v>
      </c>
      <c r="G106" s="7">
        <v>10.4</v>
      </c>
      <c r="H106" s="7">
        <v>5.2</v>
      </c>
      <c r="I106" s="8"/>
      <c r="J106" s="8"/>
      <c r="K106" s="8"/>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c r="DD106" s="20"/>
      <c r="DE106" s="20"/>
      <c r="DF106" s="20"/>
      <c r="DG106" s="20"/>
      <c r="DH106" s="20"/>
      <c r="DI106" s="20"/>
      <c r="DJ106" s="20"/>
      <c r="DK106" s="20"/>
      <c r="DL106" s="20"/>
      <c r="DM106" s="20"/>
      <c r="DN106" s="20"/>
      <c r="DO106" s="20"/>
      <c r="DP106" s="20"/>
      <c r="DQ106" s="20"/>
      <c r="DR106" s="20"/>
      <c r="DS106" s="20"/>
      <c r="DT106" s="20"/>
      <c r="DU106" s="20"/>
      <c r="DV106" s="20"/>
      <c r="DW106" s="20"/>
      <c r="DX106" s="20"/>
      <c r="DY106" s="20"/>
      <c r="DZ106" s="20"/>
      <c r="EA106" s="20"/>
      <c r="EB106" s="20"/>
      <c r="EC106" s="20"/>
      <c r="ED106" s="20"/>
      <c r="EE106" s="20"/>
      <c r="EF106" s="20"/>
      <c r="EG106" s="20"/>
      <c r="EH106" s="20"/>
      <c r="EI106" s="20"/>
      <c r="EJ106" s="20"/>
      <c r="EK106" s="20"/>
      <c r="EL106" s="20"/>
      <c r="EM106" s="20"/>
      <c r="EN106" s="20"/>
      <c r="EO106" s="20"/>
      <c r="EP106" s="20"/>
      <c r="EQ106" s="20"/>
      <c r="ER106" s="20"/>
      <c r="ES106" s="20"/>
      <c r="ET106" s="20"/>
      <c r="EU106" s="20"/>
      <c r="EV106" s="20"/>
      <c r="EW106" s="20"/>
      <c r="EX106" s="20"/>
      <c r="EY106" s="20"/>
      <c r="EZ106" s="20"/>
      <c r="FA106" s="20"/>
      <c r="FB106" s="20"/>
      <c r="FC106" s="20"/>
      <c r="FD106" s="20"/>
      <c r="FE106" s="20"/>
      <c r="FF106" s="20"/>
      <c r="FG106" s="20"/>
      <c r="FH106" s="20"/>
      <c r="FI106" s="20"/>
      <c r="FJ106" s="20"/>
      <c r="FK106" s="20"/>
      <c r="FL106" s="20"/>
      <c r="FM106" s="20"/>
      <c r="FN106" s="20"/>
      <c r="FO106" s="20"/>
      <c r="FP106" s="20"/>
      <c r="FQ106" s="20"/>
      <c r="FR106" s="20"/>
      <c r="FS106" s="20"/>
      <c r="FT106" s="20"/>
      <c r="FU106" s="20"/>
      <c r="FV106" s="20"/>
      <c r="FW106" s="20"/>
      <c r="FX106" s="20"/>
      <c r="FY106" s="20"/>
      <c r="FZ106" s="20"/>
      <c r="GA106" s="20"/>
      <c r="GB106" s="20"/>
      <c r="GC106" s="20"/>
      <c r="GD106" s="20"/>
      <c r="GE106" s="20"/>
      <c r="GF106" s="20"/>
      <c r="GG106" s="20"/>
      <c r="GH106" s="20"/>
      <c r="GI106" s="20"/>
      <c r="GJ106" s="20"/>
      <c r="GK106" s="20"/>
      <c r="GL106" s="20"/>
      <c r="GM106" s="20"/>
      <c r="GN106" s="20"/>
      <c r="GO106" s="20"/>
      <c r="GP106" s="20"/>
      <c r="GQ106" s="20"/>
      <c r="GR106" s="20"/>
      <c r="GS106" s="20"/>
      <c r="GT106" s="20"/>
      <c r="GU106" s="20"/>
      <c r="GV106" s="20"/>
      <c r="GW106" s="20"/>
      <c r="GX106" s="20"/>
      <c r="GY106" s="20"/>
      <c r="GZ106" s="20"/>
      <c r="HA106" s="20"/>
      <c r="HB106" s="20"/>
      <c r="HC106" s="20"/>
      <c r="HD106" s="20"/>
      <c r="HE106" s="20"/>
      <c r="HF106" s="20"/>
      <c r="HG106" s="20"/>
      <c r="HH106" s="20"/>
      <c r="HI106" s="20"/>
      <c r="HJ106" s="20"/>
      <c r="HK106" s="20"/>
      <c r="HL106" s="20"/>
      <c r="HM106" s="20"/>
      <c r="HN106" s="20"/>
      <c r="HO106" s="20"/>
      <c r="HP106" s="20"/>
      <c r="HQ106" s="20"/>
      <c r="HR106" s="20"/>
      <c r="HS106" s="20"/>
      <c r="HT106" s="20"/>
      <c r="HU106" s="20"/>
      <c r="HV106" s="20"/>
      <c r="HW106" s="20"/>
      <c r="HX106" s="20"/>
      <c r="HY106" s="20"/>
      <c r="HZ106" s="20"/>
      <c r="IA106" s="20"/>
      <c r="IB106" s="20"/>
      <c r="IC106" s="20"/>
      <c r="ID106" s="20"/>
      <c r="IE106" s="20"/>
      <c r="IF106" s="20"/>
      <c r="IG106" s="20"/>
      <c r="IH106" s="20"/>
      <c r="II106" s="20"/>
      <c r="IJ106" s="20"/>
      <c r="IK106" s="20"/>
      <c r="IL106" s="20"/>
      <c r="IM106" s="20"/>
      <c r="IN106" s="20"/>
      <c r="IO106" s="20"/>
      <c r="IP106" s="20"/>
      <c r="IQ106" s="20"/>
      <c r="IR106" s="20"/>
      <c r="IS106" s="20"/>
      <c r="IT106" s="20"/>
    </row>
    <row r="107" spans="1:11" s="11" customFormat="1" ht="25.5">
      <c r="A107" s="78"/>
      <c r="B107" s="92" t="s">
        <v>285</v>
      </c>
      <c r="C107" s="70"/>
      <c r="D107" s="99"/>
      <c r="E107" s="10"/>
      <c r="F107" s="10"/>
      <c r="G107" s="7"/>
      <c r="H107" s="7"/>
      <c r="I107" s="8"/>
      <c r="J107" s="8"/>
      <c r="K107" s="8"/>
    </row>
    <row r="108" spans="1:11" s="11" customFormat="1" ht="12.75">
      <c r="A108" s="78"/>
      <c r="B108" s="92" t="s">
        <v>286</v>
      </c>
      <c r="C108" s="70"/>
      <c r="D108" s="99"/>
      <c r="E108" s="10"/>
      <c r="F108" s="10"/>
      <c r="G108" s="7"/>
      <c r="H108" s="7"/>
      <c r="I108" s="8"/>
      <c r="J108" s="8"/>
      <c r="K108" s="8"/>
    </row>
    <row r="109" spans="1:254" ht="12.75">
      <c r="A109" s="78"/>
      <c r="B109" s="85" t="s">
        <v>274</v>
      </c>
      <c r="C109" s="70"/>
      <c r="D109" s="95"/>
      <c r="E109" s="10"/>
      <c r="F109" s="10"/>
      <c r="G109" s="7"/>
      <c r="H109" s="7"/>
      <c r="I109" s="8"/>
      <c r="J109" s="8"/>
      <c r="K109" s="8"/>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c r="CK109" s="11"/>
      <c r="CL109" s="11"/>
      <c r="CM109" s="11"/>
      <c r="CN109" s="11"/>
      <c r="CO109" s="11"/>
      <c r="CP109" s="11"/>
      <c r="CQ109" s="11"/>
      <c r="CR109" s="11"/>
      <c r="CS109" s="11"/>
      <c r="CT109" s="11"/>
      <c r="CU109" s="11"/>
      <c r="CV109" s="11"/>
      <c r="CW109" s="11"/>
      <c r="CX109" s="11"/>
      <c r="CY109" s="11"/>
      <c r="CZ109" s="11"/>
      <c r="DA109" s="11"/>
      <c r="DB109" s="11"/>
      <c r="DC109" s="11"/>
      <c r="DD109" s="11"/>
      <c r="DE109" s="11"/>
      <c r="DF109" s="11"/>
      <c r="DG109" s="11"/>
      <c r="DH109" s="11"/>
      <c r="DI109" s="11"/>
      <c r="DJ109" s="11"/>
      <c r="DK109" s="11"/>
      <c r="DL109" s="11"/>
      <c r="DM109" s="11"/>
      <c r="DN109" s="11"/>
      <c r="DO109" s="11"/>
      <c r="DP109" s="11"/>
      <c r="DQ109" s="11"/>
      <c r="DR109" s="11"/>
      <c r="DS109" s="11"/>
      <c r="DT109" s="11"/>
      <c r="DU109" s="11"/>
      <c r="DV109" s="11"/>
      <c r="DW109" s="11"/>
      <c r="DX109" s="11"/>
      <c r="DY109" s="11"/>
      <c r="DZ109" s="11"/>
      <c r="EA109" s="11"/>
      <c r="EB109" s="11"/>
      <c r="EC109" s="11"/>
      <c r="ED109" s="11"/>
      <c r="EE109" s="11"/>
      <c r="EF109" s="11"/>
      <c r="EG109" s="11"/>
      <c r="EH109" s="11"/>
      <c r="EI109" s="11"/>
      <c r="EJ109" s="11"/>
      <c r="EK109" s="11"/>
      <c r="EL109" s="11"/>
      <c r="EM109" s="11"/>
      <c r="EN109" s="11"/>
      <c r="EO109" s="11"/>
      <c r="EP109" s="11"/>
      <c r="EQ109" s="11"/>
      <c r="ER109" s="11"/>
      <c r="ES109" s="11"/>
      <c r="ET109" s="11"/>
      <c r="EU109" s="11"/>
      <c r="EV109" s="11"/>
      <c r="EW109" s="11"/>
      <c r="EX109" s="11"/>
      <c r="EY109" s="11"/>
      <c r="EZ109" s="11"/>
      <c r="FA109" s="11"/>
      <c r="FB109" s="11"/>
      <c r="FC109" s="11"/>
      <c r="FD109" s="11"/>
      <c r="FE109" s="11"/>
      <c r="FF109" s="11"/>
      <c r="FG109" s="11"/>
      <c r="FH109" s="11"/>
      <c r="FI109" s="11"/>
      <c r="FJ109" s="11"/>
      <c r="FK109" s="11"/>
      <c r="FL109" s="11"/>
      <c r="FM109" s="11"/>
      <c r="FN109" s="11"/>
      <c r="FO109" s="11"/>
      <c r="FP109" s="11"/>
      <c r="FQ109" s="11"/>
      <c r="FR109" s="11"/>
      <c r="FS109" s="11"/>
      <c r="FT109" s="11"/>
      <c r="FU109" s="11"/>
      <c r="FV109" s="11"/>
      <c r="FW109" s="11"/>
      <c r="FX109" s="11"/>
      <c r="FY109" s="11"/>
      <c r="FZ109" s="11"/>
      <c r="GA109" s="11"/>
      <c r="GB109" s="11"/>
      <c r="GC109" s="11"/>
      <c r="GD109" s="11"/>
      <c r="GE109" s="11"/>
      <c r="GF109" s="11"/>
      <c r="GG109" s="11"/>
      <c r="GH109" s="11"/>
      <c r="GI109" s="11"/>
      <c r="GJ109" s="11"/>
      <c r="GK109" s="11"/>
      <c r="GL109" s="11"/>
      <c r="GM109" s="11"/>
      <c r="GN109" s="11"/>
      <c r="GO109" s="11"/>
      <c r="GP109" s="11"/>
      <c r="GQ109" s="11"/>
      <c r="GR109" s="11"/>
      <c r="GS109" s="11"/>
      <c r="GT109" s="11"/>
      <c r="GU109" s="11"/>
      <c r="GV109" s="11"/>
      <c r="GW109" s="11"/>
      <c r="GX109" s="11"/>
      <c r="GY109" s="11"/>
      <c r="GZ109" s="11"/>
      <c r="HA109" s="11"/>
      <c r="HB109" s="11"/>
      <c r="HC109" s="11"/>
      <c r="HD109" s="11"/>
      <c r="HE109" s="11"/>
      <c r="HF109" s="11"/>
      <c r="HG109" s="11"/>
      <c r="HH109" s="11"/>
      <c r="HI109" s="11"/>
      <c r="HJ109" s="11"/>
      <c r="HK109" s="11"/>
      <c r="HL109" s="11"/>
      <c r="HM109" s="11"/>
      <c r="HN109" s="11"/>
      <c r="HO109" s="11"/>
      <c r="HP109" s="11"/>
      <c r="HQ109" s="11"/>
      <c r="HR109" s="11"/>
      <c r="HS109" s="11"/>
      <c r="HT109" s="11"/>
      <c r="HU109" s="11"/>
      <c r="HV109" s="11"/>
      <c r="HW109" s="11"/>
      <c r="HX109" s="11"/>
      <c r="HY109" s="11"/>
      <c r="HZ109" s="11"/>
      <c r="IA109" s="11"/>
      <c r="IB109" s="11"/>
      <c r="IC109" s="11"/>
      <c r="ID109" s="11"/>
      <c r="IE109" s="11"/>
      <c r="IF109" s="11"/>
      <c r="IG109" s="11"/>
      <c r="IH109" s="11"/>
      <c r="II109" s="11"/>
      <c r="IJ109" s="11"/>
      <c r="IK109" s="11"/>
      <c r="IL109" s="11"/>
      <c r="IM109" s="11"/>
      <c r="IN109" s="11"/>
      <c r="IO109" s="11"/>
      <c r="IP109" s="11"/>
      <c r="IQ109" s="11"/>
      <c r="IR109" s="11"/>
      <c r="IS109" s="11"/>
      <c r="IT109" s="11"/>
    </row>
    <row r="110" spans="1:11" s="11" customFormat="1" ht="12.75">
      <c r="A110" s="78"/>
      <c r="B110" s="92" t="s">
        <v>287</v>
      </c>
      <c r="C110" s="70"/>
      <c r="D110" s="99"/>
      <c r="E110" s="10"/>
      <c r="F110" s="10"/>
      <c r="G110" s="81"/>
      <c r="H110" s="81"/>
      <c r="I110" s="8"/>
      <c r="J110" s="8"/>
      <c r="K110" s="8"/>
    </row>
    <row r="111" spans="1:11" s="11" customFormat="1" ht="12.75">
      <c r="A111" s="78"/>
      <c r="B111" s="92" t="s">
        <v>288</v>
      </c>
      <c r="C111" s="70"/>
      <c r="D111" s="99"/>
      <c r="E111" s="10"/>
      <c r="F111" s="10"/>
      <c r="G111" s="81"/>
      <c r="H111" s="81"/>
      <c r="I111" s="8"/>
      <c r="J111" s="8"/>
      <c r="K111" s="8"/>
    </row>
    <row r="112" spans="1:11" s="11" customFormat="1" ht="25.5">
      <c r="A112" s="78"/>
      <c r="B112" s="92" t="s">
        <v>351</v>
      </c>
      <c r="C112" s="70"/>
      <c r="D112" s="99"/>
      <c r="E112" s="10"/>
      <c r="F112" s="10"/>
      <c r="G112" s="81"/>
      <c r="H112" s="81"/>
      <c r="I112" s="8"/>
      <c r="J112" s="8"/>
      <c r="K112" s="8"/>
    </row>
    <row r="113" spans="1:11" s="11" customFormat="1" ht="25.5">
      <c r="A113" s="78"/>
      <c r="B113" s="92" t="s">
        <v>352</v>
      </c>
      <c r="C113" s="70">
        <f aca="true" t="shared" si="40" ref="C113:H113">C114+C115+C116+C117</f>
        <v>0</v>
      </c>
      <c r="D113" s="70">
        <f t="shared" si="40"/>
        <v>0</v>
      </c>
      <c r="E113" s="70">
        <f t="shared" si="40"/>
        <v>0</v>
      </c>
      <c r="F113" s="70">
        <f t="shared" si="40"/>
        <v>0</v>
      </c>
      <c r="G113" s="70">
        <f t="shared" si="40"/>
        <v>0</v>
      </c>
      <c r="H113" s="70">
        <f t="shared" si="40"/>
        <v>0</v>
      </c>
      <c r="I113" s="8"/>
      <c r="J113" s="8"/>
      <c r="K113" s="8"/>
    </row>
    <row r="114" spans="1:11" s="11" customFormat="1" ht="12.75">
      <c r="A114" s="78"/>
      <c r="B114" s="92" t="s">
        <v>312</v>
      </c>
      <c r="C114" s="70"/>
      <c r="D114" s="99"/>
      <c r="E114" s="10"/>
      <c r="F114" s="10"/>
      <c r="G114" s="81"/>
      <c r="H114" s="81"/>
      <c r="I114" s="8"/>
      <c r="J114" s="8"/>
      <c r="K114" s="8"/>
    </row>
    <row r="115" spans="1:11" s="11" customFormat="1" ht="25.5">
      <c r="A115" s="78"/>
      <c r="B115" s="92" t="s">
        <v>313</v>
      </c>
      <c r="C115" s="70"/>
      <c r="D115" s="99"/>
      <c r="E115" s="10"/>
      <c r="F115" s="10"/>
      <c r="G115" s="81"/>
      <c r="H115" s="81"/>
      <c r="I115" s="8"/>
      <c r="J115" s="8"/>
      <c r="K115" s="8"/>
    </row>
    <row r="116" spans="1:254" s="11" customFormat="1" ht="25.5">
      <c r="A116" s="78"/>
      <c r="B116" s="93" t="s">
        <v>314</v>
      </c>
      <c r="C116" s="70"/>
      <c r="D116" s="100"/>
      <c r="E116" s="10"/>
      <c r="F116" s="10"/>
      <c r="G116" s="81"/>
      <c r="H116" s="81"/>
      <c r="I116" s="8"/>
      <c r="J116" s="8"/>
      <c r="K116" s="8"/>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c r="DD116" s="20"/>
      <c r="DE116" s="20"/>
      <c r="DF116" s="20"/>
      <c r="DG116" s="20"/>
      <c r="DH116" s="20"/>
      <c r="DI116" s="20"/>
      <c r="DJ116" s="20"/>
      <c r="DK116" s="20"/>
      <c r="DL116" s="20"/>
      <c r="DM116" s="20"/>
      <c r="DN116" s="20"/>
      <c r="DO116" s="20"/>
      <c r="DP116" s="20"/>
      <c r="DQ116" s="20"/>
      <c r="DR116" s="20"/>
      <c r="DS116" s="20"/>
      <c r="DT116" s="20"/>
      <c r="DU116" s="20"/>
      <c r="DV116" s="20"/>
      <c r="DW116" s="20"/>
      <c r="DX116" s="20"/>
      <c r="DY116" s="20"/>
      <c r="DZ116" s="20"/>
      <c r="EA116" s="20"/>
      <c r="EB116" s="20"/>
      <c r="EC116" s="20"/>
      <c r="ED116" s="20"/>
      <c r="EE116" s="20"/>
      <c r="EF116" s="20"/>
      <c r="EG116" s="20"/>
      <c r="EH116" s="20"/>
      <c r="EI116" s="20"/>
      <c r="EJ116" s="20"/>
      <c r="EK116" s="20"/>
      <c r="EL116" s="20"/>
      <c r="EM116" s="20"/>
      <c r="EN116" s="20"/>
      <c r="EO116" s="20"/>
      <c r="EP116" s="20"/>
      <c r="EQ116" s="20"/>
      <c r="ER116" s="20"/>
      <c r="ES116" s="20"/>
      <c r="ET116" s="20"/>
      <c r="EU116" s="20"/>
      <c r="EV116" s="20"/>
      <c r="EW116" s="20"/>
      <c r="EX116" s="20"/>
      <c r="EY116" s="20"/>
      <c r="EZ116" s="20"/>
      <c r="FA116" s="20"/>
      <c r="FB116" s="20"/>
      <c r="FC116" s="20"/>
      <c r="FD116" s="20"/>
      <c r="FE116" s="20"/>
      <c r="FF116" s="20"/>
      <c r="FG116" s="20"/>
      <c r="FH116" s="20"/>
      <c r="FI116" s="20"/>
      <c r="FJ116" s="20"/>
      <c r="FK116" s="20"/>
      <c r="FL116" s="20"/>
      <c r="FM116" s="20"/>
      <c r="FN116" s="20"/>
      <c r="FO116" s="20"/>
      <c r="FP116" s="20"/>
      <c r="FQ116" s="20"/>
      <c r="FR116" s="20"/>
      <c r="FS116" s="20"/>
      <c r="FT116" s="20"/>
      <c r="FU116" s="20"/>
      <c r="FV116" s="20"/>
      <c r="FW116" s="20"/>
      <c r="FX116" s="20"/>
      <c r="FY116" s="20"/>
      <c r="FZ116" s="20"/>
      <c r="GA116" s="20"/>
      <c r="GB116" s="20"/>
      <c r="GC116" s="20"/>
      <c r="GD116" s="20"/>
      <c r="GE116" s="20"/>
      <c r="GF116" s="20"/>
      <c r="GG116" s="20"/>
      <c r="GH116" s="20"/>
      <c r="GI116" s="20"/>
      <c r="GJ116" s="20"/>
      <c r="GK116" s="20"/>
      <c r="GL116" s="20"/>
      <c r="GM116" s="20"/>
      <c r="GN116" s="20"/>
      <c r="GO116" s="20"/>
      <c r="GP116" s="20"/>
      <c r="GQ116" s="20"/>
      <c r="GR116" s="20"/>
      <c r="GS116" s="20"/>
      <c r="GT116" s="20"/>
      <c r="GU116" s="20"/>
      <c r="GV116" s="20"/>
      <c r="GW116" s="20"/>
      <c r="GX116" s="20"/>
      <c r="GY116" s="20"/>
      <c r="GZ116" s="20"/>
      <c r="HA116" s="20"/>
      <c r="HB116" s="20"/>
      <c r="HC116" s="20"/>
      <c r="HD116" s="20"/>
      <c r="HE116" s="20"/>
      <c r="HF116" s="20"/>
      <c r="HG116" s="20"/>
      <c r="HH116" s="20"/>
      <c r="HI116" s="20"/>
      <c r="HJ116" s="20"/>
      <c r="HK116" s="20"/>
      <c r="HL116" s="20"/>
      <c r="HM116" s="20"/>
      <c r="HN116" s="20"/>
      <c r="HO116" s="20"/>
      <c r="HP116" s="20"/>
      <c r="HQ116" s="20"/>
      <c r="HR116" s="20"/>
      <c r="HS116" s="20"/>
      <c r="HT116" s="20"/>
      <c r="HU116" s="20"/>
      <c r="HV116" s="20"/>
      <c r="HW116" s="20"/>
      <c r="HX116" s="20"/>
      <c r="HY116" s="20"/>
      <c r="HZ116" s="20"/>
      <c r="IA116" s="20"/>
      <c r="IB116" s="20"/>
      <c r="IC116" s="20"/>
      <c r="ID116" s="20"/>
      <c r="IE116" s="20"/>
      <c r="IF116" s="20"/>
      <c r="IG116" s="20"/>
      <c r="IH116" s="20"/>
      <c r="II116" s="20"/>
      <c r="IJ116" s="20"/>
      <c r="IK116" s="20"/>
      <c r="IL116" s="20"/>
      <c r="IM116" s="20"/>
      <c r="IN116" s="20"/>
      <c r="IO116" s="20"/>
      <c r="IP116" s="20"/>
      <c r="IQ116" s="20"/>
      <c r="IR116" s="20"/>
      <c r="IS116" s="20"/>
      <c r="IT116" s="20"/>
    </row>
    <row r="117" spans="1:11" s="11" customFormat="1" ht="25.5">
      <c r="A117" s="78"/>
      <c r="B117" s="93" t="s">
        <v>315</v>
      </c>
      <c r="C117" s="70"/>
      <c r="D117" s="100"/>
      <c r="E117" s="10"/>
      <c r="F117" s="10"/>
      <c r="G117" s="81"/>
      <c r="H117" s="81"/>
      <c r="I117" s="8"/>
      <c r="J117" s="8"/>
      <c r="K117" s="8"/>
    </row>
    <row r="118" spans="1:11" s="11" customFormat="1" ht="12.75">
      <c r="A118" s="78"/>
      <c r="B118" s="129" t="s">
        <v>369</v>
      </c>
      <c r="C118" s="70"/>
      <c r="D118" s="100"/>
      <c r="E118" s="10"/>
      <c r="F118" s="10"/>
      <c r="G118" s="81"/>
      <c r="H118" s="81"/>
      <c r="I118" s="8"/>
      <c r="J118" s="8"/>
      <c r="K118" s="8"/>
    </row>
    <row r="119" spans="1:11" s="11" customFormat="1" ht="12.75">
      <c r="A119" s="78" t="s">
        <v>289</v>
      </c>
      <c r="B119" s="116" t="s">
        <v>348</v>
      </c>
      <c r="C119" s="65"/>
      <c r="D119" s="10">
        <v>17530.9</v>
      </c>
      <c r="E119" s="10">
        <v>17530.9</v>
      </c>
      <c r="F119" s="10">
        <v>5041.74</v>
      </c>
      <c r="G119" s="10">
        <v>4141.5</v>
      </c>
      <c r="H119" s="10">
        <v>1506.77</v>
      </c>
      <c r="I119" s="8"/>
      <c r="J119" s="8"/>
      <c r="K119" s="8"/>
    </row>
    <row r="120" spans="1:11" s="11" customFormat="1" ht="12.75">
      <c r="A120" s="78"/>
      <c r="B120" s="130" t="s">
        <v>369</v>
      </c>
      <c r="C120" s="65"/>
      <c r="D120" s="10"/>
      <c r="E120" s="10"/>
      <c r="F120" s="10"/>
      <c r="G120" s="10"/>
      <c r="H120" s="10"/>
      <c r="I120" s="8"/>
      <c r="J120" s="8"/>
      <c r="K120" s="8"/>
    </row>
    <row r="121" spans="1:254" ht="12.75">
      <c r="A121" s="78" t="s">
        <v>290</v>
      </c>
      <c r="B121" s="71" t="s">
        <v>349</v>
      </c>
      <c r="C121" s="70"/>
      <c r="D121" s="10">
        <v>2652</v>
      </c>
      <c r="E121" s="10">
        <v>2652</v>
      </c>
      <c r="F121" s="10">
        <v>778</v>
      </c>
      <c r="G121" s="77">
        <v>778</v>
      </c>
      <c r="H121" s="77">
        <v>202.34</v>
      </c>
      <c r="I121" s="8"/>
      <c r="J121" s="8"/>
      <c r="K121" s="8"/>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c r="CK121" s="11"/>
      <c r="CL121" s="11"/>
      <c r="CM121" s="11"/>
      <c r="CN121" s="11"/>
      <c r="CO121" s="11"/>
      <c r="CP121" s="11"/>
      <c r="CQ121" s="11"/>
      <c r="CR121" s="11"/>
      <c r="CS121" s="11"/>
      <c r="CT121" s="11"/>
      <c r="CU121" s="11"/>
      <c r="CV121" s="11"/>
      <c r="CW121" s="11"/>
      <c r="CX121" s="11"/>
      <c r="CY121" s="11"/>
      <c r="CZ121" s="11"/>
      <c r="DA121" s="11"/>
      <c r="DB121" s="11"/>
      <c r="DC121" s="11"/>
      <c r="DD121" s="11"/>
      <c r="DE121" s="11"/>
      <c r="DF121" s="11"/>
      <c r="DG121" s="11"/>
      <c r="DH121" s="11"/>
      <c r="DI121" s="11"/>
      <c r="DJ121" s="11"/>
      <c r="DK121" s="11"/>
      <c r="DL121" s="11"/>
      <c r="DM121" s="11"/>
      <c r="DN121" s="11"/>
      <c r="DO121" s="11"/>
      <c r="DP121" s="11"/>
      <c r="DQ121" s="11"/>
      <c r="DR121" s="11"/>
      <c r="DS121" s="11"/>
      <c r="DT121" s="11"/>
      <c r="DU121" s="11"/>
      <c r="DV121" s="11"/>
      <c r="DW121" s="11"/>
      <c r="DX121" s="11"/>
      <c r="DY121" s="11"/>
      <c r="DZ121" s="11"/>
      <c r="EA121" s="11"/>
      <c r="EB121" s="11"/>
      <c r="EC121" s="11"/>
      <c r="ED121" s="11"/>
      <c r="EE121" s="11"/>
      <c r="EF121" s="11"/>
      <c r="EG121" s="11"/>
      <c r="EH121" s="11"/>
      <c r="EI121" s="11"/>
      <c r="EJ121" s="11"/>
      <c r="EK121" s="11"/>
      <c r="EL121" s="11"/>
      <c r="EM121" s="11"/>
      <c r="EN121" s="11"/>
      <c r="EO121" s="11"/>
      <c r="EP121" s="11"/>
      <c r="EQ121" s="11"/>
      <c r="ER121" s="11"/>
      <c r="ES121" s="11"/>
      <c r="ET121" s="11"/>
      <c r="EU121" s="11"/>
      <c r="EV121" s="11"/>
      <c r="EW121" s="11"/>
      <c r="EX121" s="11"/>
      <c r="EY121" s="11"/>
      <c r="EZ121" s="11"/>
      <c r="FA121" s="11"/>
      <c r="FB121" s="11"/>
      <c r="FC121" s="11"/>
      <c r="FD121" s="11"/>
      <c r="FE121" s="11"/>
      <c r="FF121" s="11"/>
      <c r="FG121" s="11"/>
      <c r="FH121" s="11"/>
      <c r="FI121" s="11"/>
      <c r="FJ121" s="11"/>
      <c r="FK121" s="11"/>
      <c r="FL121" s="11"/>
      <c r="FM121" s="11"/>
      <c r="FN121" s="11"/>
      <c r="FO121" s="11"/>
      <c r="FP121" s="11"/>
      <c r="FQ121" s="11"/>
      <c r="FR121" s="11"/>
      <c r="FS121" s="11"/>
      <c r="FT121" s="11"/>
      <c r="FU121" s="11"/>
      <c r="FV121" s="11"/>
      <c r="FW121" s="11"/>
      <c r="FX121" s="11"/>
      <c r="FY121" s="11"/>
      <c r="FZ121" s="11"/>
      <c r="GA121" s="11"/>
      <c r="GB121" s="11"/>
      <c r="GC121" s="11"/>
      <c r="GD121" s="11"/>
      <c r="GE121" s="11"/>
      <c r="GF121" s="11"/>
      <c r="GG121" s="11"/>
      <c r="GH121" s="11"/>
      <c r="GI121" s="11"/>
      <c r="GJ121" s="11"/>
      <c r="GK121" s="11"/>
      <c r="GL121" s="11"/>
      <c r="GM121" s="11"/>
      <c r="GN121" s="11"/>
      <c r="GO121" s="11"/>
      <c r="GP121" s="11"/>
      <c r="GQ121" s="11"/>
      <c r="GR121" s="11"/>
      <c r="GS121" s="11"/>
      <c r="GT121" s="11"/>
      <c r="GU121" s="11"/>
      <c r="GV121" s="11"/>
      <c r="GW121" s="11"/>
      <c r="GX121" s="11"/>
      <c r="GY121" s="11"/>
      <c r="GZ121" s="11"/>
      <c r="HA121" s="11"/>
      <c r="HB121" s="11"/>
      <c r="HC121" s="11"/>
      <c r="HD121" s="11"/>
      <c r="HE121" s="11"/>
      <c r="HF121" s="11"/>
      <c r="HG121" s="11"/>
      <c r="HH121" s="11"/>
      <c r="HI121" s="11"/>
      <c r="HJ121" s="11"/>
      <c r="HK121" s="11"/>
      <c r="HL121" s="11"/>
      <c r="HM121" s="11"/>
      <c r="HN121" s="11"/>
      <c r="HO121" s="11"/>
      <c r="HP121" s="11"/>
      <c r="HQ121" s="11"/>
      <c r="HR121" s="11"/>
      <c r="HS121" s="11"/>
      <c r="HT121" s="11"/>
      <c r="HU121" s="11"/>
      <c r="HV121" s="11"/>
      <c r="HW121" s="11"/>
      <c r="HX121" s="11"/>
      <c r="HY121" s="11"/>
      <c r="HZ121" s="11"/>
      <c r="IA121" s="11"/>
      <c r="IB121" s="11"/>
      <c r="IC121" s="11"/>
      <c r="ID121" s="11"/>
      <c r="IE121" s="11"/>
      <c r="IF121" s="11"/>
      <c r="IG121" s="11"/>
      <c r="IH121" s="11"/>
      <c r="II121" s="11"/>
      <c r="IJ121" s="11"/>
      <c r="IK121" s="11"/>
      <c r="IL121" s="11"/>
      <c r="IM121" s="11"/>
      <c r="IN121" s="11"/>
      <c r="IO121" s="11"/>
      <c r="IP121" s="11"/>
      <c r="IQ121" s="11"/>
      <c r="IR121" s="11"/>
      <c r="IS121" s="11"/>
      <c r="IT121" s="11"/>
    </row>
    <row r="122" spans="1:254" ht="12.75">
      <c r="A122" s="78"/>
      <c r="B122" s="114" t="s">
        <v>369</v>
      </c>
      <c r="C122" s="70"/>
      <c r="D122" s="10"/>
      <c r="E122" s="10"/>
      <c r="F122" s="10"/>
      <c r="G122" s="77">
        <v>-15.49</v>
      </c>
      <c r="H122" s="77">
        <v>-6.14</v>
      </c>
      <c r="I122" s="8"/>
      <c r="J122" s="8"/>
      <c r="K122" s="8"/>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c r="CK122" s="11"/>
      <c r="CL122" s="11"/>
      <c r="CM122" s="11"/>
      <c r="CN122" s="11"/>
      <c r="CO122" s="11"/>
      <c r="CP122" s="11"/>
      <c r="CQ122" s="11"/>
      <c r="CR122" s="11"/>
      <c r="CS122" s="11"/>
      <c r="CT122" s="11"/>
      <c r="CU122" s="11"/>
      <c r="CV122" s="11"/>
      <c r="CW122" s="11"/>
      <c r="CX122" s="11"/>
      <c r="CY122" s="11"/>
      <c r="CZ122" s="11"/>
      <c r="DA122" s="11"/>
      <c r="DB122" s="11"/>
      <c r="DC122" s="11"/>
      <c r="DD122" s="11"/>
      <c r="DE122" s="11"/>
      <c r="DF122" s="11"/>
      <c r="DG122" s="11"/>
      <c r="DH122" s="11"/>
      <c r="DI122" s="11"/>
      <c r="DJ122" s="11"/>
      <c r="DK122" s="11"/>
      <c r="DL122" s="11"/>
      <c r="DM122" s="11"/>
      <c r="DN122" s="11"/>
      <c r="DO122" s="11"/>
      <c r="DP122" s="11"/>
      <c r="DQ122" s="11"/>
      <c r="DR122" s="11"/>
      <c r="DS122" s="11"/>
      <c r="DT122" s="11"/>
      <c r="DU122" s="11"/>
      <c r="DV122" s="11"/>
      <c r="DW122" s="11"/>
      <c r="DX122" s="11"/>
      <c r="DY122" s="11"/>
      <c r="DZ122" s="11"/>
      <c r="EA122" s="11"/>
      <c r="EB122" s="11"/>
      <c r="EC122" s="11"/>
      <c r="ED122" s="11"/>
      <c r="EE122" s="11"/>
      <c r="EF122" s="11"/>
      <c r="EG122" s="11"/>
      <c r="EH122" s="11"/>
      <c r="EI122" s="11"/>
      <c r="EJ122" s="11"/>
      <c r="EK122" s="11"/>
      <c r="EL122" s="11"/>
      <c r="EM122" s="11"/>
      <c r="EN122" s="11"/>
      <c r="EO122" s="11"/>
      <c r="EP122" s="11"/>
      <c r="EQ122" s="11"/>
      <c r="ER122" s="11"/>
      <c r="ES122" s="11"/>
      <c r="ET122" s="11"/>
      <c r="EU122" s="11"/>
      <c r="EV122" s="11"/>
      <c r="EW122" s="11"/>
      <c r="EX122" s="11"/>
      <c r="EY122" s="11"/>
      <c r="EZ122" s="11"/>
      <c r="FA122" s="11"/>
      <c r="FB122" s="11"/>
      <c r="FC122" s="11"/>
      <c r="FD122" s="11"/>
      <c r="FE122" s="11"/>
      <c r="FF122" s="11"/>
      <c r="FG122" s="11"/>
      <c r="FH122" s="11"/>
      <c r="FI122" s="11"/>
      <c r="FJ122" s="11"/>
      <c r="FK122" s="11"/>
      <c r="FL122" s="11"/>
      <c r="FM122" s="11"/>
      <c r="FN122" s="11"/>
      <c r="FO122" s="11"/>
      <c r="FP122" s="11"/>
      <c r="FQ122" s="11"/>
      <c r="FR122" s="11"/>
      <c r="FS122" s="11"/>
      <c r="FT122" s="11"/>
      <c r="FU122" s="11"/>
      <c r="FV122" s="11"/>
      <c r="FW122" s="11"/>
      <c r="FX122" s="11"/>
      <c r="FY122" s="11"/>
      <c r="FZ122" s="11"/>
      <c r="GA122" s="11"/>
      <c r="GB122" s="11"/>
      <c r="GC122" s="11"/>
      <c r="GD122" s="11"/>
      <c r="GE122" s="11"/>
      <c r="GF122" s="11"/>
      <c r="GG122" s="11"/>
      <c r="GH122" s="11"/>
      <c r="GI122" s="11"/>
      <c r="GJ122" s="11"/>
      <c r="GK122" s="11"/>
      <c r="GL122" s="11"/>
      <c r="GM122" s="11"/>
      <c r="GN122" s="11"/>
      <c r="GO122" s="11"/>
      <c r="GP122" s="11"/>
      <c r="GQ122" s="11"/>
      <c r="GR122" s="11"/>
      <c r="GS122" s="11"/>
      <c r="GT122" s="11"/>
      <c r="GU122" s="11"/>
      <c r="GV122" s="11"/>
      <c r="GW122" s="11"/>
      <c r="GX122" s="11"/>
      <c r="GY122" s="11"/>
      <c r="GZ122" s="11"/>
      <c r="HA122" s="11"/>
      <c r="HB122" s="11"/>
      <c r="HC122" s="11"/>
      <c r="HD122" s="11"/>
      <c r="HE122" s="11"/>
      <c r="HF122" s="11"/>
      <c r="HG122" s="11"/>
      <c r="HH122" s="11"/>
      <c r="HI122" s="11"/>
      <c r="HJ122" s="11"/>
      <c r="HK122" s="11"/>
      <c r="HL122" s="11"/>
      <c r="HM122" s="11"/>
      <c r="HN122" s="11"/>
      <c r="HO122" s="11"/>
      <c r="HP122" s="11"/>
      <c r="HQ122" s="11"/>
      <c r="HR122" s="11"/>
      <c r="HS122" s="11"/>
      <c r="HT122" s="11"/>
      <c r="HU122" s="11"/>
      <c r="HV122" s="11"/>
      <c r="HW122" s="11"/>
      <c r="HX122" s="11"/>
      <c r="HY122" s="11"/>
      <c r="HZ122" s="11"/>
      <c r="IA122" s="11"/>
      <c r="IB122" s="11"/>
      <c r="IC122" s="11"/>
      <c r="ID122" s="11"/>
      <c r="IE122" s="11"/>
      <c r="IF122" s="11"/>
      <c r="IG122" s="11"/>
      <c r="IH122" s="11"/>
      <c r="II122" s="11"/>
      <c r="IJ122" s="11"/>
      <c r="IK122" s="11"/>
      <c r="IL122" s="11"/>
      <c r="IM122" s="11"/>
      <c r="IN122" s="11"/>
      <c r="IO122" s="11"/>
      <c r="IP122" s="11"/>
      <c r="IQ122" s="11"/>
      <c r="IR122" s="11"/>
      <c r="IS122" s="11"/>
      <c r="IT122" s="11"/>
    </row>
    <row r="123" spans="1:254" ht="12.75">
      <c r="A123" s="68" t="s">
        <v>291</v>
      </c>
      <c r="B123" s="66" t="s">
        <v>292</v>
      </c>
      <c r="C123" s="67">
        <f aca="true" t="shared" si="41" ref="C123:H123">+C124+C128+C132+C136+C141</f>
        <v>0</v>
      </c>
      <c r="D123" s="67">
        <f t="shared" si="41"/>
        <v>47249</v>
      </c>
      <c r="E123" s="67">
        <f t="shared" si="41"/>
        <v>47248</v>
      </c>
      <c r="F123" s="67">
        <f t="shared" si="41"/>
        <v>11126.089999999998</v>
      </c>
      <c r="G123" s="67">
        <f t="shared" si="41"/>
        <v>11037</v>
      </c>
      <c r="H123" s="67">
        <f t="shared" si="41"/>
        <v>3913.96</v>
      </c>
      <c r="I123" s="8"/>
      <c r="J123" s="8"/>
      <c r="K123" s="8"/>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c r="AK123" s="11"/>
      <c r="AL123" s="11"/>
      <c r="AM123" s="11"/>
      <c r="AN123" s="11"/>
      <c r="AO123" s="11"/>
      <c r="AP123" s="11"/>
      <c r="AQ123" s="11"/>
      <c r="AR123" s="11"/>
      <c r="AS123" s="11"/>
      <c r="AT123" s="11"/>
      <c r="AU123" s="11"/>
      <c r="AV123" s="11"/>
      <c r="AW123" s="11"/>
      <c r="AX123" s="11"/>
      <c r="AY123" s="11"/>
      <c r="AZ123" s="11"/>
      <c r="BA123" s="11"/>
      <c r="BB123" s="11"/>
      <c r="BC123" s="11"/>
      <c r="BD123" s="11"/>
      <c r="BE123" s="11"/>
      <c r="BF123" s="11"/>
      <c r="BG123" s="11"/>
      <c r="BH123" s="11"/>
      <c r="BI123" s="11"/>
      <c r="BJ123" s="11"/>
      <c r="BK123" s="11"/>
      <c r="BL123" s="11"/>
      <c r="BM123" s="11"/>
      <c r="BN123" s="11"/>
      <c r="BO123" s="11"/>
      <c r="BP123" s="11"/>
      <c r="BQ123" s="11"/>
      <c r="BR123" s="11"/>
      <c r="BS123" s="11"/>
      <c r="BT123" s="11"/>
      <c r="BU123" s="11"/>
      <c r="BV123" s="11"/>
      <c r="BW123" s="11"/>
      <c r="BX123" s="11"/>
      <c r="BY123" s="11"/>
      <c r="BZ123" s="11"/>
      <c r="CA123" s="11"/>
      <c r="CB123" s="11"/>
      <c r="CC123" s="11"/>
      <c r="CD123" s="11"/>
      <c r="CE123" s="11"/>
      <c r="CF123" s="11"/>
      <c r="CG123" s="11"/>
      <c r="CH123" s="11"/>
      <c r="CI123" s="11"/>
      <c r="CJ123" s="11"/>
      <c r="CK123" s="11"/>
      <c r="CL123" s="11"/>
      <c r="CM123" s="11"/>
      <c r="CN123" s="11"/>
      <c r="CO123" s="11"/>
      <c r="CP123" s="11"/>
      <c r="CQ123" s="11"/>
      <c r="CR123" s="11"/>
      <c r="CS123" s="11"/>
      <c r="CT123" s="11"/>
      <c r="CU123" s="11"/>
      <c r="CV123" s="11"/>
      <c r="CW123" s="11"/>
      <c r="CX123" s="11"/>
      <c r="CY123" s="11"/>
      <c r="CZ123" s="11"/>
      <c r="DA123" s="11"/>
      <c r="DB123" s="11"/>
      <c r="DC123" s="11"/>
      <c r="DD123" s="11"/>
      <c r="DE123" s="11"/>
      <c r="DF123" s="11"/>
      <c r="DG123" s="11"/>
      <c r="DH123" s="11"/>
      <c r="DI123" s="11"/>
      <c r="DJ123" s="11"/>
      <c r="DK123" s="11"/>
      <c r="DL123" s="11"/>
      <c r="DM123" s="11"/>
      <c r="DN123" s="11"/>
      <c r="DO123" s="11"/>
      <c r="DP123" s="11"/>
      <c r="DQ123" s="11"/>
      <c r="DR123" s="11"/>
      <c r="DS123" s="11"/>
      <c r="DT123" s="11"/>
      <c r="DU123" s="11"/>
      <c r="DV123" s="11"/>
      <c r="DW123" s="11"/>
      <c r="DX123" s="11"/>
      <c r="DY123" s="11"/>
      <c r="DZ123" s="11"/>
      <c r="EA123" s="11"/>
      <c r="EB123" s="11"/>
      <c r="EC123" s="11"/>
      <c r="ED123" s="11"/>
      <c r="EE123" s="11"/>
      <c r="EF123" s="11"/>
      <c r="EG123" s="11"/>
      <c r="EH123" s="11"/>
      <c r="EI123" s="11"/>
      <c r="EJ123" s="11"/>
      <c r="EK123" s="11"/>
      <c r="EL123" s="11"/>
      <c r="EM123" s="11"/>
      <c r="EN123" s="11"/>
      <c r="EO123" s="11"/>
      <c r="EP123" s="11"/>
      <c r="EQ123" s="11"/>
      <c r="ER123" s="11"/>
      <c r="ES123" s="11"/>
      <c r="ET123" s="11"/>
      <c r="EU123" s="11"/>
      <c r="EV123" s="11"/>
      <c r="EW123" s="11"/>
      <c r="EX123" s="11"/>
      <c r="EY123" s="11"/>
      <c r="EZ123" s="11"/>
      <c r="FA123" s="11"/>
      <c r="FB123" s="11"/>
      <c r="FC123" s="11"/>
      <c r="FD123" s="11"/>
      <c r="FE123" s="11"/>
      <c r="FF123" s="11"/>
      <c r="FG123" s="11"/>
      <c r="FH123" s="11"/>
      <c r="FI123" s="11"/>
      <c r="FJ123" s="11"/>
      <c r="FK123" s="11"/>
      <c r="FL123" s="11"/>
      <c r="FM123" s="11"/>
      <c r="FN123" s="11"/>
      <c r="FO123" s="11"/>
      <c r="FP123" s="11"/>
      <c r="FQ123" s="11"/>
      <c r="FR123" s="11"/>
      <c r="FS123" s="11"/>
      <c r="FT123" s="11"/>
      <c r="FU123" s="11"/>
      <c r="FV123" s="11"/>
      <c r="FW123" s="11"/>
      <c r="FX123" s="11"/>
      <c r="FY123" s="11"/>
      <c r="FZ123" s="11"/>
      <c r="GA123" s="11"/>
      <c r="GB123" s="11"/>
      <c r="GC123" s="11"/>
      <c r="GD123" s="11"/>
      <c r="GE123" s="11"/>
      <c r="GF123" s="11"/>
      <c r="GG123" s="11"/>
      <c r="GH123" s="11"/>
      <c r="GI123" s="11"/>
      <c r="GJ123" s="11"/>
      <c r="GK123" s="11"/>
      <c r="GL123" s="11"/>
      <c r="GM123" s="11"/>
      <c r="GN123" s="11"/>
      <c r="GO123" s="11"/>
      <c r="GP123" s="11"/>
      <c r="GQ123" s="11"/>
      <c r="GR123" s="11"/>
      <c r="GS123" s="11"/>
      <c r="GT123" s="11"/>
      <c r="GU123" s="11"/>
      <c r="GV123" s="11"/>
      <c r="GW123" s="11"/>
      <c r="GX123" s="11"/>
      <c r="GY123" s="11"/>
      <c r="GZ123" s="11"/>
      <c r="HA123" s="11"/>
      <c r="HB123" s="11"/>
      <c r="HC123" s="11"/>
      <c r="HD123" s="11"/>
      <c r="HE123" s="11"/>
      <c r="HF123" s="11"/>
      <c r="HG123" s="11"/>
      <c r="HH123" s="11"/>
      <c r="HI123" s="11"/>
      <c r="HJ123" s="11"/>
      <c r="HK123" s="11"/>
      <c r="HL123" s="11"/>
      <c r="HM123" s="11"/>
      <c r="HN123" s="11"/>
      <c r="HO123" s="11"/>
      <c r="HP123" s="11"/>
      <c r="HQ123" s="11"/>
      <c r="HR123" s="11"/>
      <c r="HS123" s="11"/>
      <c r="HT123" s="11"/>
      <c r="HU123" s="11"/>
      <c r="HV123" s="11"/>
      <c r="HW123" s="11"/>
      <c r="HX123" s="11"/>
      <c r="HY123" s="11"/>
      <c r="HZ123" s="11"/>
      <c r="IA123" s="11"/>
      <c r="IB123" s="11"/>
      <c r="IC123" s="11"/>
      <c r="ID123" s="11"/>
      <c r="IE123" s="11"/>
      <c r="IF123" s="11"/>
      <c r="IG123" s="11"/>
      <c r="IH123" s="11"/>
      <c r="II123" s="11"/>
      <c r="IJ123" s="11"/>
      <c r="IK123" s="11"/>
      <c r="IL123" s="11"/>
      <c r="IM123" s="11"/>
      <c r="IN123" s="11"/>
      <c r="IO123" s="11"/>
      <c r="IP123" s="11"/>
      <c r="IQ123" s="11"/>
      <c r="IR123" s="11"/>
      <c r="IS123" s="11"/>
      <c r="IT123" s="11"/>
    </row>
    <row r="124" spans="1:254" ht="12.75">
      <c r="A124" s="68" t="s">
        <v>293</v>
      </c>
      <c r="B124" s="66" t="s">
        <v>294</v>
      </c>
      <c r="C124" s="65">
        <f aca="true" t="shared" si="42" ref="C124:H124">+C125+C126</f>
        <v>0</v>
      </c>
      <c r="D124" s="65">
        <f t="shared" si="42"/>
        <v>27952</v>
      </c>
      <c r="E124" s="65">
        <f t="shared" si="42"/>
        <v>27952</v>
      </c>
      <c r="F124" s="65">
        <f t="shared" si="42"/>
        <v>6641.5199999999995</v>
      </c>
      <c r="G124" s="65">
        <f t="shared" si="42"/>
        <v>6584.46</v>
      </c>
      <c r="H124" s="65">
        <f t="shared" si="42"/>
        <v>2312.23</v>
      </c>
      <c r="I124" s="8"/>
      <c r="J124" s="8"/>
      <c r="K124" s="8"/>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c r="CK124" s="11"/>
      <c r="CL124" s="11"/>
      <c r="CM124" s="11"/>
      <c r="CN124" s="11"/>
      <c r="CO124" s="11"/>
      <c r="CP124" s="11"/>
      <c r="CQ124" s="11"/>
      <c r="CR124" s="11"/>
      <c r="CS124" s="11"/>
      <c r="CT124" s="11"/>
      <c r="CU124" s="11"/>
      <c r="CV124" s="11"/>
      <c r="CW124" s="11"/>
      <c r="CX124" s="11"/>
      <c r="CY124" s="11"/>
      <c r="CZ124" s="11"/>
      <c r="DA124" s="11"/>
      <c r="DB124" s="11"/>
      <c r="DC124" s="11"/>
      <c r="DD124" s="11"/>
      <c r="DE124" s="11"/>
      <c r="DF124" s="11"/>
      <c r="DG124" s="11"/>
      <c r="DH124" s="11"/>
      <c r="DI124" s="11"/>
      <c r="DJ124" s="11"/>
      <c r="DK124" s="11"/>
      <c r="DL124" s="11"/>
      <c r="DM124" s="11"/>
      <c r="DN124" s="11"/>
      <c r="DO124" s="11"/>
      <c r="DP124" s="11"/>
      <c r="DQ124" s="11"/>
      <c r="DR124" s="11"/>
      <c r="DS124" s="11"/>
      <c r="DT124" s="11"/>
      <c r="DU124" s="11"/>
      <c r="DV124" s="11"/>
      <c r="DW124" s="11"/>
      <c r="DX124" s="11"/>
      <c r="DY124" s="11"/>
      <c r="DZ124" s="11"/>
      <c r="EA124" s="11"/>
      <c r="EB124" s="11"/>
      <c r="EC124" s="11"/>
      <c r="ED124" s="11"/>
      <c r="EE124" s="11"/>
      <c r="EF124" s="11"/>
      <c r="EG124" s="11"/>
      <c r="EH124" s="11"/>
      <c r="EI124" s="11"/>
      <c r="EJ124" s="11"/>
      <c r="EK124" s="11"/>
      <c r="EL124" s="11"/>
      <c r="EM124" s="11"/>
      <c r="EN124" s="11"/>
      <c r="EO124" s="11"/>
      <c r="EP124" s="11"/>
      <c r="EQ124" s="11"/>
      <c r="ER124" s="11"/>
      <c r="ES124" s="11"/>
      <c r="ET124" s="11"/>
      <c r="EU124" s="11"/>
      <c r="EV124" s="11"/>
      <c r="EW124" s="11"/>
      <c r="EX124" s="11"/>
      <c r="EY124" s="11"/>
      <c r="EZ124" s="11"/>
      <c r="FA124" s="11"/>
      <c r="FB124" s="11"/>
      <c r="FC124" s="11"/>
      <c r="FD124" s="11"/>
      <c r="FE124" s="11"/>
      <c r="FF124" s="11"/>
      <c r="FG124" s="11"/>
      <c r="FH124" s="11"/>
      <c r="FI124" s="11"/>
      <c r="FJ124" s="11"/>
      <c r="FK124" s="11"/>
      <c r="FL124" s="11"/>
      <c r="FM124" s="11"/>
      <c r="FN124" s="11"/>
      <c r="FO124" s="11"/>
      <c r="FP124" s="11"/>
      <c r="FQ124" s="11"/>
      <c r="FR124" s="11"/>
      <c r="FS124" s="11"/>
      <c r="FT124" s="11"/>
      <c r="FU124" s="11"/>
      <c r="FV124" s="11"/>
      <c r="FW124" s="11"/>
      <c r="FX124" s="11"/>
      <c r="FY124" s="11"/>
      <c r="FZ124" s="11"/>
      <c r="GA124" s="11"/>
      <c r="GB124" s="11"/>
      <c r="GC124" s="11"/>
      <c r="GD124" s="11"/>
      <c r="GE124" s="11"/>
      <c r="GF124" s="11"/>
      <c r="GG124" s="11"/>
      <c r="GH124" s="11"/>
      <c r="GI124" s="11"/>
      <c r="GJ124" s="11"/>
      <c r="GK124" s="11"/>
      <c r="GL124" s="11"/>
      <c r="GM124" s="11"/>
      <c r="GN124" s="11"/>
      <c r="GO124" s="11"/>
      <c r="GP124" s="11"/>
      <c r="GQ124" s="11"/>
      <c r="GR124" s="11"/>
      <c r="GS124" s="11"/>
      <c r="GT124" s="11"/>
      <c r="GU124" s="11"/>
      <c r="GV124" s="11"/>
      <c r="GW124" s="11"/>
      <c r="GX124" s="11"/>
      <c r="GY124" s="11"/>
      <c r="GZ124" s="11"/>
      <c r="HA124" s="11"/>
      <c r="HB124" s="11"/>
      <c r="HC124" s="11"/>
      <c r="HD124" s="11"/>
      <c r="HE124" s="11"/>
      <c r="HF124" s="11"/>
      <c r="HG124" s="11"/>
      <c r="HH124" s="11"/>
      <c r="HI124" s="11"/>
      <c r="HJ124" s="11"/>
      <c r="HK124" s="11"/>
      <c r="HL124" s="11"/>
      <c r="HM124" s="11"/>
      <c r="HN124" s="11"/>
      <c r="HO124" s="11"/>
      <c r="HP124" s="11"/>
      <c r="HQ124" s="11"/>
      <c r="HR124" s="11"/>
      <c r="HS124" s="11"/>
      <c r="HT124" s="11"/>
      <c r="HU124" s="11"/>
      <c r="HV124" s="11"/>
      <c r="HW124" s="11"/>
      <c r="HX124" s="11"/>
      <c r="HY124" s="11"/>
      <c r="HZ124" s="11"/>
      <c r="IA124" s="11"/>
      <c r="IB124" s="11"/>
      <c r="IC124" s="11"/>
      <c r="ID124" s="11"/>
      <c r="IE124" s="11"/>
      <c r="IF124" s="11"/>
      <c r="IG124" s="11"/>
      <c r="IH124" s="11"/>
      <c r="II124" s="11"/>
      <c r="IJ124" s="11"/>
      <c r="IK124" s="11"/>
      <c r="IL124" s="11"/>
      <c r="IM124" s="11"/>
      <c r="IN124" s="11"/>
      <c r="IO124" s="11"/>
      <c r="IP124" s="11"/>
      <c r="IQ124" s="11"/>
      <c r="IR124" s="11"/>
      <c r="IS124" s="11"/>
      <c r="IT124" s="11"/>
    </row>
    <row r="125" spans="1:254" ht="12.75">
      <c r="A125" s="78"/>
      <c r="B125" s="82" t="s">
        <v>295</v>
      </c>
      <c r="C125" s="70"/>
      <c r="D125" s="10">
        <v>25892</v>
      </c>
      <c r="E125" s="10">
        <v>25892</v>
      </c>
      <c r="F125" s="10">
        <v>6228.12</v>
      </c>
      <c r="G125" s="10">
        <v>6228.11</v>
      </c>
      <c r="H125" s="10">
        <v>2165.26</v>
      </c>
      <c r="I125" s="8"/>
      <c r="J125" s="8"/>
      <c r="K125" s="8"/>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c r="CK125" s="11"/>
      <c r="CL125" s="11"/>
      <c r="CM125" s="11"/>
      <c r="CN125" s="11"/>
      <c r="CO125" s="11"/>
      <c r="CP125" s="11"/>
      <c r="CQ125" s="11"/>
      <c r="CR125" s="11"/>
      <c r="CS125" s="11"/>
      <c r="CT125" s="11"/>
      <c r="CU125" s="11"/>
      <c r="CV125" s="11"/>
      <c r="CW125" s="11"/>
      <c r="CX125" s="11"/>
      <c r="CY125" s="11"/>
      <c r="CZ125" s="11"/>
      <c r="DA125" s="11"/>
      <c r="DB125" s="11"/>
      <c r="DC125" s="11"/>
      <c r="DD125" s="11"/>
      <c r="DE125" s="11"/>
      <c r="DF125" s="11"/>
      <c r="DG125" s="11"/>
      <c r="DH125" s="11"/>
      <c r="DI125" s="11"/>
      <c r="DJ125" s="11"/>
      <c r="DK125" s="11"/>
      <c r="DL125" s="11"/>
      <c r="DM125" s="11"/>
      <c r="DN125" s="11"/>
      <c r="DO125" s="11"/>
      <c r="DP125" s="11"/>
      <c r="DQ125" s="11"/>
      <c r="DR125" s="11"/>
      <c r="DS125" s="11"/>
      <c r="DT125" s="11"/>
      <c r="DU125" s="11"/>
      <c r="DV125" s="11"/>
      <c r="DW125" s="11"/>
      <c r="DX125" s="11"/>
      <c r="DY125" s="11"/>
      <c r="DZ125" s="11"/>
      <c r="EA125" s="11"/>
      <c r="EB125" s="11"/>
      <c r="EC125" s="11"/>
      <c r="ED125" s="11"/>
      <c r="EE125" s="11"/>
      <c r="EF125" s="11"/>
      <c r="EG125" s="11"/>
      <c r="EH125" s="11"/>
      <c r="EI125" s="11"/>
      <c r="EJ125" s="11"/>
      <c r="EK125" s="11"/>
      <c r="EL125" s="11"/>
      <c r="EM125" s="11"/>
      <c r="EN125" s="11"/>
      <c r="EO125" s="11"/>
      <c r="EP125" s="11"/>
      <c r="EQ125" s="11"/>
      <c r="ER125" s="11"/>
      <c r="ES125" s="11"/>
      <c r="ET125" s="11"/>
      <c r="EU125" s="11"/>
      <c r="EV125" s="11"/>
      <c r="EW125" s="11"/>
      <c r="EX125" s="11"/>
      <c r="EY125" s="11"/>
      <c r="EZ125" s="11"/>
      <c r="FA125" s="11"/>
      <c r="FB125" s="11"/>
      <c r="FC125" s="11"/>
      <c r="FD125" s="11"/>
      <c r="FE125" s="11"/>
      <c r="FF125" s="11"/>
      <c r="FG125" s="11"/>
      <c r="FH125" s="11"/>
      <c r="FI125" s="11"/>
      <c r="FJ125" s="11"/>
      <c r="FK125" s="11"/>
      <c r="FL125" s="11"/>
      <c r="FM125" s="11"/>
      <c r="FN125" s="11"/>
      <c r="FO125" s="11"/>
      <c r="FP125" s="11"/>
      <c r="FQ125" s="11"/>
      <c r="FR125" s="11"/>
      <c r="FS125" s="11"/>
      <c r="FT125" s="11"/>
      <c r="FU125" s="11"/>
      <c r="FV125" s="11"/>
      <c r="FW125" s="11"/>
      <c r="FX125" s="11"/>
      <c r="FY125" s="11"/>
      <c r="FZ125" s="11"/>
      <c r="GA125" s="11"/>
      <c r="GB125" s="11"/>
      <c r="GC125" s="11"/>
      <c r="GD125" s="11"/>
      <c r="GE125" s="11"/>
      <c r="GF125" s="11"/>
      <c r="GG125" s="11"/>
      <c r="GH125" s="11"/>
      <c r="GI125" s="11"/>
      <c r="GJ125" s="11"/>
      <c r="GK125" s="11"/>
      <c r="GL125" s="11"/>
      <c r="GM125" s="11"/>
      <c r="GN125" s="11"/>
      <c r="GO125" s="11"/>
      <c r="GP125" s="11"/>
      <c r="GQ125" s="11"/>
      <c r="GR125" s="11"/>
      <c r="GS125" s="11"/>
      <c r="GT125" s="11"/>
      <c r="GU125" s="11"/>
      <c r="GV125" s="11"/>
      <c r="GW125" s="11"/>
      <c r="GX125" s="11"/>
      <c r="GY125" s="11"/>
      <c r="GZ125" s="11"/>
      <c r="HA125" s="11"/>
      <c r="HB125" s="11"/>
      <c r="HC125" s="11"/>
      <c r="HD125" s="11"/>
      <c r="HE125" s="11"/>
      <c r="HF125" s="11"/>
      <c r="HG125" s="11"/>
      <c r="HH125" s="11"/>
      <c r="HI125" s="11"/>
      <c r="HJ125" s="11"/>
      <c r="HK125" s="11"/>
      <c r="HL125" s="11"/>
      <c r="HM125" s="11"/>
      <c r="HN125" s="11"/>
      <c r="HO125" s="11"/>
      <c r="HP125" s="11"/>
      <c r="HQ125" s="11"/>
      <c r="HR125" s="11"/>
      <c r="HS125" s="11"/>
      <c r="HT125" s="11"/>
      <c r="HU125" s="11"/>
      <c r="HV125" s="11"/>
      <c r="HW125" s="11"/>
      <c r="HX125" s="11"/>
      <c r="HY125" s="11"/>
      <c r="HZ125" s="11"/>
      <c r="IA125" s="11"/>
      <c r="IB125" s="11"/>
      <c r="IC125" s="11"/>
      <c r="ID125" s="11"/>
      <c r="IE125" s="11"/>
      <c r="IF125" s="11"/>
      <c r="IG125" s="11"/>
      <c r="IH125" s="11"/>
      <c r="II125" s="11"/>
      <c r="IJ125" s="11"/>
      <c r="IK125" s="11"/>
      <c r="IL125" s="11"/>
      <c r="IM125" s="11"/>
      <c r="IN125" s="11"/>
      <c r="IO125" s="11"/>
      <c r="IP125" s="11"/>
      <c r="IQ125" s="11"/>
      <c r="IR125" s="11"/>
      <c r="IS125" s="11"/>
      <c r="IT125" s="11"/>
    </row>
    <row r="126" spans="1:254" ht="12.75">
      <c r="A126" s="78"/>
      <c r="B126" s="82" t="s">
        <v>296</v>
      </c>
      <c r="C126" s="70"/>
      <c r="D126" s="10">
        <v>2060</v>
      </c>
      <c r="E126" s="10">
        <v>2060</v>
      </c>
      <c r="F126" s="10">
        <v>413.4</v>
      </c>
      <c r="G126" s="79">
        <v>356.35</v>
      </c>
      <c r="H126" s="79">
        <v>146.97</v>
      </c>
      <c r="I126" s="8"/>
      <c r="J126" s="8"/>
      <c r="K126" s="8"/>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c r="CK126" s="11"/>
      <c r="CL126" s="11"/>
      <c r="CM126" s="11"/>
      <c r="CN126" s="11"/>
      <c r="CO126" s="11"/>
      <c r="CP126" s="11"/>
      <c r="CQ126" s="11"/>
      <c r="CR126" s="11"/>
      <c r="CS126" s="11"/>
      <c r="CT126" s="11"/>
      <c r="CU126" s="11"/>
      <c r="CV126" s="11"/>
      <c r="CW126" s="11"/>
      <c r="CX126" s="11"/>
      <c r="CY126" s="11"/>
      <c r="CZ126" s="11"/>
      <c r="DA126" s="11"/>
      <c r="DB126" s="11"/>
      <c r="DC126" s="11"/>
      <c r="DD126" s="11"/>
      <c r="DE126" s="11"/>
      <c r="DF126" s="11"/>
      <c r="DG126" s="11"/>
      <c r="DH126" s="11"/>
      <c r="DI126" s="11"/>
      <c r="DJ126" s="11"/>
      <c r="DK126" s="11"/>
      <c r="DL126" s="11"/>
      <c r="DM126" s="11"/>
      <c r="DN126" s="11"/>
      <c r="DO126" s="11"/>
      <c r="DP126" s="11"/>
      <c r="DQ126" s="11"/>
      <c r="DR126" s="11"/>
      <c r="DS126" s="11"/>
      <c r="DT126" s="11"/>
      <c r="DU126" s="11"/>
      <c r="DV126" s="11"/>
      <c r="DW126" s="11"/>
      <c r="DX126" s="11"/>
      <c r="DY126" s="11"/>
      <c r="DZ126" s="11"/>
      <c r="EA126" s="11"/>
      <c r="EB126" s="11"/>
      <c r="EC126" s="11"/>
      <c r="ED126" s="11"/>
      <c r="EE126" s="11"/>
      <c r="EF126" s="11"/>
      <c r="EG126" s="11"/>
      <c r="EH126" s="11"/>
      <c r="EI126" s="11"/>
      <c r="EJ126" s="11"/>
      <c r="EK126" s="11"/>
      <c r="EL126" s="11"/>
      <c r="EM126" s="11"/>
      <c r="EN126" s="11"/>
      <c r="EO126" s="11"/>
      <c r="EP126" s="11"/>
      <c r="EQ126" s="11"/>
      <c r="ER126" s="11"/>
      <c r="ES126" s="11"/>
      <c r="ET126" s="11"/>
      <c r="EU126" s="11"/>
      <c r="EV126" s="11"/>
      <c r="EW126" s="11"/>
      <c r="EX126" s="11"/>
      <c r="EY126" s="11"/>
      <c r="EZ126" s="11"/>
      <c r="FA126" s="11"/>
      <c r="FB126" s="11"/>
      <c r="FC126" s="11"/>
      <c r="FD126" s="11"/>
      <c r="FE126" s="11"/>
      <c r="FF126" s="11"/>
      <c r="FG126" s="11"/>
      <c r="FH126" s="11"/>
      <c r="FI126" s="11"/>
      <c r="FJ126" s="11"/>
      <c r="FK126" s="11"/>
      <c r="FL126" s="11"/>
      <c r="FM126" s="11"/>
      <c r="FN126" s="11"/>
      <c r="FO126" s="11"/>
      <c r="FP126" s="11"/>
      <c r="FQ126" s="11"/>
      <c r="FR126" s="11"/>
      <c r="FS126" s="11"/>
      <c r="FT126" s="11"/>
      <c r="FU126" s="11"/>
      <c r="FV126" s="11"/>
      <c r="FW126" s="11"/>
      <c r="FX126" s="11"/>
      <c r="FY126" s="11"/>
      <c r="FZ126" s="11"/>
      <c r="GA126" s="11"/>
      <c r="GB126" s="11"/>
      <c r="GC126" s="11"/>
      <c r="GD126" s="11"/>
      <c r="GE126" s="11"/>
      <c r="GF126" s="11"/>
      <c r="GG126" s="11"/>
      <c r="GH126" s="11"/>
      <c r="GI126" s="11"/>
      <c r="GJ126" s="11"/>
      <c r="GK126" s="11"/>
      <c r="GL126" s="11"/>
      <c r="GM126" s="11"/>
      <c r="GN126" s="11"/>
      <c r="GO126" s="11"/>
      <c r="GP126" s="11"/>
      <c r="GQ126" s="11"/>
      <c r="GR126" s="11"/>
      <c r="GS126" s="11"/>
      <c r="GT126" s="11"/>
      <c r="GU126" s="11"/>
      <c r="GV126" s="11"/>
      <c r="GW126" s="11"/>
      <c r="GX126" s="11"/>
      <c r="GY126" s="11"/>
      <c r="GZ126" s="11"/>
      <c r="HA126" s="11"/>
      <c r="HB126" s="11"/>
      <c r="HC126" s="11"/>
      <c r="HD126" s="11"/>
      <c r="HE126" s="11"/>
      <c r="HF126" s="11"/>
      <c r="HG126" s="11"/>
      <c r="HH126" s="11"/>
      <c r="HI126" s="11"/>
      <c r="HJ126" s="11"/>
      <c r="HK126" s="11"/>
      <c r="HL126" s="11"/>
      <c r="HM126" s="11"/>
      <c r="HN126" s="11"/>
      <c r="HO126" s="11"/>
      <c r="HP126" s="11"/>
      <c r="HQ126" s="11"/>
      <c r="HR126" s="11"/>
      <c r="HS126" s="11"/>
      <c r="HT126" s="11"/>
      <c r="HU126" s="11"/>
      <c r="HV126" s="11"/>
      <c r="HW126" s="11"/>
      <c r="HX126" s="11"/>
      <c r="HY126" s="11"/>
      <c r="HZ126" s="11"/>
      <c r="IA126" s="11"/>
      <c r="IB126" s="11"/>
      <c r="IC126" s="11"/>
      <c r="ID126" s="11"/>
      <c r="IE126" s="11"/>
      <c r="IF126" s="11"/>
      <c r="IG126" s="11"/>
      <c r="IH126" s="11"/>
      <c r="II126" s="11"/>
      <c r="IJ126" s="11"/>
      <c r="IK126" s="11"/>
      <c r="IL126" s="11"/>
      <c r="IM126" s="11"/>
      <c r="IN126" s="11"/>
      <c r="IO126" s="11"/>
      <c r="IP126" s="11"/>
      <c r="IQ126" s="11"/>
      <c r="IR126" s="11"/>
      <c r="IS126" s="11"/>
      <c r="IT126" s="11"/>
    </row>
    <row r="127" spans="1:254" ht="12.75">
      <c r="A127" s="78"/>
      <c r="B127" s="131" t="s">
        <v>369</v>
      </c>
      <c r="C127" s="70"/>
      <c r="D127" s="10"/>
      <c r="E127" s="10"/>
      <c r="F127" s="10"/>
      <c r="G127" s="79">
        <v>-1.84</v>
      </c>
      <c r="H127" s="79">
        <v>-0.85</v>
      </c>
      <c r="I127" s="8"/>
      <c r="J127" s="8"/>
      <c r="K127" s="8"/>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c r="CK127" s="11"/>
      <c r="CL127" s="11"/>
      <c r="CM127" s="11"/>
      <c r="CN127" s="11"/>
      <c r="CO127" s="11"/>
      <c r="CP127" s="11"/>
      <c r="CQ127" s="11"/>
      <c r="CR127" s="11"/>
      <c r="CS127" s="11"/>
      <c r="CT127" s="11"/>
      <c r="CU127" s="11"/>
      <c r="CV127" s="11"/>
      <c r="CW127" s="11"/>
      <c r="CX127" s="11"/>
      <c r="CY127" s="11"/>
      <c r="CZ127" s="11"/>
      <c r="DA127" s="11"/>
      <c r="DB127" s="11"/>
      <c r="DC127" s="11"/>
      <c r="DD127" s="11"/>
      <c r="DE127" s="11"/>
      <c r="DF127" s="11"/>
      <c r="DG127" s="11"/>
      <c r="DH127" s="11"/>
      <c r="DI127" s="11"/>
      <c r="DJ127" s="11"/>
      <c r="DK127" s="11"/>
      <c r="DL127" s="11"/>
      <c r="DM127" s="11"/>
      <c r="DN127" s="11"/>
      <c r="DO127" s="11"/>
      <c r="DP127" s="11"/>
      <c r="DQ127" s="11"/>
      <c r="DR127" s="11"/>
      <c r="DS127" s="11"/>
      <c r="DT127" s="11"/>
      <c r="DU127" s="11"/>
      <c r="DV127" s="11"/>
      <c r="DW127" s="11"/>
      <c r="DX127" s="11"/>
      <c r="DY127" s="11"/>
      <c r="DZ127" s="11"/>
      <c r="EA127" s="11"/>
      <c r="EB127" s="11"/>
      <c r="EC127" s="11"/>
      <c r="ED127" s="11"/>
      <c r="EE127" s="11"/>
      <c r="EF127" s="11"/>
      <c r="EG127" s="11"/>
      <c r="EH127" s="11"/>
      <c r="EI127" s="11"/>
      <c r="EJ127" s="11"/>
      <c r="EK127" s="11"/>
      <c r="EL127" s="11"/>
      <c r="EM127" s="11"/>
      <c r="EN127" s="11"/>
      <c r="EO127" s="11"/>
      <c r="EP127" s="11"/>
      <c r="EQ127" s="11"/>
      <c r="ER127" s="11"/>
      <c r="ES127" s="11"/>
      <c r="ET127" s="11"/>
      <c r="EU127" s="11"/>
      <c r="EV127" s="11"/>
      <c r="EW127" s="11"/>
      <c r="EX127" s="11"/>
      <c r="EY127" s="11"/>
      <c r="EZ127" s="11"/>
      <c r="FA127" s="11"/>
      <c r="FB127" s="11"/>
      <c r="FC127" s="11"/>
      <c r="FD127" s="11"/>
      <c r="FE127" s="11"/>
      <c r="FF127" s="11"/>
      <c r="FG127" s="11"/>
      <c r="FH127" s="11"/>
      <c r="FI127" s="11"/>
      <c r="FJ127" s="11"/>
      <c r="FK127" s="11"/>
      <c r="FL127" s="11"/>
      <c r="FM127" s="11"/>
      <c r="FN127" s="11"/>
      <c r="FO127" s="11"/>
      <c r="FP127" s="11"/>
      <c r="FQ127" s="11"/>
      <c r="FR127" s="11"/>
      <c r="FS127" s="11"/>
      <c r="FT127" s="11"/>
      <c r="FU127" s="11"/>
      <c r="FV127" s="11"/>
      <c r="FW127" s="11"/>
      <c r="FX127" s="11"/>
      <c r="FY127" s="11"/>
      <c r="FZ127" s="11"/>
      <c r="GA127" s="11"/>
      <c r="GB127" s="11"/>
      <c r="GC127" s="11"/>
      <c r="GD127" s="11"/>
      <c r="GE127" s="11"/>
      <c r="GF127" s="11"/>
      <c r="GG127" s="11"/>
      <c r="GH127" s="11"/>
      <c r="GI127" s="11"/>
      <c r="GJ127" s="11"/>
      <c r="GK127" s="11"/>
      <c r="GL127" s="11"/>
      <c r="GM127" s="11"/>
      <c r="GN127" s="11"/>
      <c r="GO127" s="11"/>
      <c r="GP127" s="11"/>
      <c r="GQ127" s="11"/>
      <c r="GR127" s="11"/>
      <c r="GS127" s="11"/>
      <c r="GT127" s="11"/>
      <c r="GU127" s="11"/>
      <c r="GV127" s="11"/>
      <c r="GW127" s="11"/>
      <c r="GX127" s="11"/>
      <c r="GY127" s="11"/>
      <c r="GZ127" s="11"/>
      <c r="HA127" s="11"/>
      <c r="HB127" s="11"/>
      <c r="HC127" s="11"/>
      <c r="HD127" s="11"/>
      <c r="HE127" s="11"/>
      <c r="HF127" s="11"/>
      <c r="HG127" s="11"/>
      <c r="HH127" s="11"/>
      <c r="HI127" s="11"/>
      <c r="HJ127" s="11"/>
      <c r="HK127" s="11"/>
      <c r="HL127" s="11"/>
      <c r="HM127" s="11"/>
      <c r="HN127" s="11"/>
      <c r="HO127" s="11"/>
      <c r="HP127" s="11"/>
      <c r="HQ127" s="11"/>
      <c r="HR127" s="11"/>
      <c r="HS127" s="11"/>
      <c r="HT127" s="11"/>
      <c r="HU127" s="11"/>
      <c r="HV127" s="11"/>
      <c r="HW127" s="11"/>
      <c r="HX127" s="11"/>
      <c r="HY127" s="11"/>
      <c r="HZ127" s="11"/>
      <c r="IA127" s="11"/>
      <c r="IB127" s="11"/>
      <c r="IC127" s="11"/>
      <c r="ID127" s="11"/>
      <c r="IE127" s="11"/>
      <c r="IF127" s="11"/>
      <c r="IG127" s="11"/>
      <c r="IH127" s="11"/>
      <c r="II127" s="11"/>
      <c r="IJ127" s="11"/>
      <c r="IK127" s="11"/>
      <c r="IL127" s="11"/>
      <c r="IM127" s="11"/>
      <c r="IN127" s="11"/>
      <c r="IO127" s="11"/>
      <c r="IP127" s="11"/>
      <c r="IQ127" s="11"/>
      <c r="IR127" s="11"/>
      <c r="IS127" s="11"/>
      <c r="IT127" s="11"/>
    </row>
    <row r="128" spans="1:11" s="11" customFormat="1" ht="12.75">
      <c r="A128" s="78" t="s">
        <v>297</v>
      </c>
      <c r="B128" s="83" t="s">
        <v>298</v>
      </c>
      <c r="C128" s="70">
        <f aca="true" t="shared" si="43" ref="C128:H128">C129+C130</f>
        <v>0</v>
      </c>
      <c r="D128" s="70">
        <f t="shared" si="43"/>
        <v>8899</v>
      </c>
      <c r="E128" s="70">
        <f t="shared" si="43"/>
        <v>8899</v>
      </c>
      <c r="F128" s="70">
        <f t="shared" si="43"/>
        <v>2250.27</v>
      </c>
      <c r="G128" s="70">
        <f t="shared" si="43"/>
        <v>2250.21</v>
      </c>
      <c r="H128" s="70">
        <f t="shared" si="43"/>
        <v>773.69</v>
      </c>
      <c r="I128" s="8"/>
      <c r="J128" s="8"/>
      <c r="K128" s="8"/>
    </row>
    <row r="129" spans="1:254" ht="15">
      <c r="A129" s="78"/>
      <c r="B129" s="105" t="s">
        <v>269</v>
      </c>
      <c r="C129" s="70"/>
      <c r="D129" s="10">
        <v>8899</v>
      </c>
      <c r="E129" s="10">
        <v>8899</v>
      </c>
      <c r="F129" s="10">
        <v>2250.27</v>
      </c>
      <c r="G129" s="79">
        <v>2250.21</v>
      </c>
      <c r="H129" s="79">
        <v>773.69</v>
      </c>
      <c r="I129" s="8"/>
      <c r="J129" s="8"/>
      <c r="K129" s="8"/>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c r="CK129" s="11"/>
      <c r="CL129" s="11"/>
      <c r="CM129" s="11"/>
      <c r="CN129" s="11"/>
      <c r="CO129" s="11"/>
      <c r="CP129" s="11"/>
      <c r="CQ129" s="11"/>
      <c r="CR129" s="11"/>
      <c r="CS129" s="11"/>
      <c r="CT129" s="11"/>
      <c r="CU129" s="11"/>
      <c r="CV129" s="11"/>
      <c r="CW129" s="11"/>
      <c r="CX129" s="11"/>
      <c r="CY129" s="11"/>
      <c r="CZ129" s="11"/>
      <c r="DA129" s="11"/>
      <c r="DB129" s="11"/>
      <c r="DC129" s="11"/>
      <c r="DD129" s="11"/>
      <c r="DE129" s="11"/>
      <c r="DF129" s="11"/>
      <c r="DG129" s="11"/>
      <c r="DH129" s="11"/>
      <c r="DI129" s="11"/>
      <c r="DJ129" s="11"/>
      <c r="DK129" s="11"/>
      <c r="DL129" s="11"/>
      <c r="DM129" s="11"/>
      <c r="DN129" s="11"/>
      <c r="DO129" s="11"/>
      <c r="DP129" s="11"/>
      <c r="DQ129" s="11"/>
      <c r="DR129" s="11"/>
      <c r="DS129" s="11"/>
      <c r="DT129" s="11"/>
      <c r="DU129" s="11"/>
      <c r="DV129" s="11"/>
      <c r="DW129" s="11"/>
      <c r="DX129" s="11"/>
      <c r="DY129" s="11"/>
      <c r="DZ129" s="11"/>
      <c r="EA129" s="11"/>
      <c r="EB129" s="11"/>
      <c r="EC129" s="11"/>
      <c r="ED129" s="11"/>
      <c r="EE129" s="11"/>
      <c r="EF129" s="11"/>
      <c r="EG129" s="11"/>
      <c r="EH129" s="11"/>
      <c r="EI129" s="11"/>
      <c r="EJ129" s="11"/>
      <c r="EK129" s="11"/>
      <c r="EL129" s="11"/>
      <c r="EM129" s="11"/>
      <c r="EN129" s="11"/>
      <c r="EO129" s="11"/>
      <c r="EP129" s="11"/>
      <c r="EQ129" s="11"/>
      <c r="ER129" s="11"/>
      <c r="ES129" s="11"/>
      <c r="ET129" s="11"/>
      <c r="EU129" s="11"/>
      <c r="EV129" s="11"/>
      <c r="EW129" s="11"/>
      <c r="EX129" s="11"/>
      <c r="EY129" s="11"/>
      <c r="EZ129" s="11"/>
      <c r="FA129" s="11"/>
      <c r="FB129" s="11"/>
      <c r="FC129" s="11"/>
      <c r="FD129" s="11"/>
      <c r="FE129" s="11"/>
      <c r="FF129" s="11"/>
      <c r="FG129" s="11"/>
      <c r="FH129" s="11"/>
      <c r="FI129" s="11"/>
      <c r="FJ129" s="11"/>
      <c r="FK129" s="11"/>
      <c r="FL129" s="11"/>
      <c r="FM129" s="11"/>
      <c r="FN129" s="11"/>
      <c r="FO129" s="11"/>
      <c r="FP129" s="11"/>
      <c r="FQ129" s="11"/>
      <c r="FR129" s="11"/>
      <c r="FS129" s="11"/>
      <c r="FT129" s="11"/>
      <c r="FU129" s="11"/>
      <c r="FV129" s="11"/>
      <c r="FW129" s="11"/>
      <c r="FX129" s="11"/>
      <c r="FY129" s="11"/>
      <c r="FZ129" s="11"/>
      <c r="GA129" s="11"/>
      <c r="GB129" s="11"/>
      <c r="GC129" s="11"/>
      <c r="GD129" s="11"/>
      <c r="GE129" s="11"/>
      <c r="GF129" s="11"/>
      <c r="GG129" s="11"/>
      <c r="GH129" s="11"/>
      <c r="GI129" s="11"/>
      <c r="GJ129" s="11"/>
      <c r="GK129" s="11"/>
      <c r="GL129" s="11"/>
      <c r="GM129" s="11"/>
      <c r="GN129" s="11"/>
      <c r="GO129" s="11"/>
      <c r="GP129" s="11"/>
      <c r="GQ129" s="11"/>
      <c r="GR129" s="11"/>
      <c r="GS129" s="11"/>
      <c r="GT129" s="11"/>
      <c r="GU129" s="11"/>
      <c r="GV129" s="11"/>
      <c r="GW129" s="11"/>
      <c r="GX129" s="11"/>
      <c r="GY129" s="11"/>
      <c r="GZ129" s="11"/>
      <c r="HA129" s="11"/>
      <c r="HB129" s="11"/>
      <c r="HC129" s="11"/>
      <c r="HD129" s="11"/>
      <c r="HE129" s="11"/>
      <c r="HF129" s="11"/>
      <c r="HG129" s="11"/>
      <c r="HH129" s="11"/>
      <c r="HI129" s="11"/>
      <c r="HJ129" s="11"/>
      <c r="HK129" s="11"/>
      <c r="HL129" s="11"/>
      <c r="HM129" s="11"/>
      <c r="HN129" s="11"/>
      <c r="HO129" s="11"/>
      <c r="HP129" s="11"/>
      <c r="HQ129" s="11"/>
      <c r="HR129" s="11"/>
      <c r="HS129" s="11"/>
      <c r="HT129" s="11"/>
      <c r="HU129" s="11"/>
      <c r="HV129" s="11"/>
      <c r="HW129" s="11"/>
      <c r="HX129" s="11"/>
      <c r="HY129" s="11"/>
      <c r="HZ129" s="11"/>
      <c r="IA129" s="11"/>
      <c r="IB129" s="11"/>
      <c r="IC129" s="11"/>
      <c r="ID129" s="11"/>
      <c r="IE129" s="11"/>
      <c r="IF129" s="11"/>
      <c r="IG129" s="11"/>
      <c r="IH129" s="11"/>
      <c r="II129" s="11"/>
      <c r="IJ129" s="11"/>
      <c r="IK129" s="11"/>
      <c r="IL129" s="11"/>
      <c r="IM129" s="11"/>
      <c r="IN129" s="11"/>
      <c r="IO129" s="11"/>
      <c r="IP129" s="11"/>
      <c r="IQ129" s="11"/>
      <c r="IR129" s="11"/>
      <c r="IS129" s="11"/>
      <c r="IT129" s="11"/>
    </row>
    <row r="130" spans="1:31" ht="15">
      <c r="A130" s="78"/>
      <c r="B130" s="105" t="s">
        <v>344</v>
      </c>
      <c r="C130" s="70"/>
      <c r="D130" s="10"/>
      <c r="E130" s="10"/>
      <c r="F130" s="10"/>
      <c r="G130" s="79"/>
      <c r="H130" s="79"/>
      <c r="I130" s="29"/>
      <c r="J130" s="8"/>
      <c r="K130" s="8"/>
      <c r="L130" s="29"/>
      <c r="M130" s="29"/>
      <c r="N130" s="29"/>
      <c r="O130" s="29"/>
      <c r="P130" s="29"/>
      <c r="Q130" s="29"/>
      <c r="R130" s="29"/>
      <c r="S130" s="29"/>
      <c r="T130" s="29"/>
      <c r="U130" s="29"/>
      <c r="V130" s="29"/>
      <c r="W130" s="29"/>
      <c r="X130" s="29"/>
      <c r="Y130" s="29"/>
      <c r="Z130" s="29"/>
      <c r="AA130" s="29"/>
      <c r="AB130" s="29"/>
      <c r="AC130" s="29"/>
      <c r="AD130" s="29"/>
      <c r="AE130" s="29"/>
    </row>
    <row r="131" spans="1:31" ht="15">
      <c r="A131" s="78"/>
      <c r="B131" s="117" t="s">
        <v>369</v>
      </c>
      <c r="C131" s="70"/>
      <c r="D131" s="10"/>
      <c r="E131" s="10"/>
      <c r="F131" s="10"/>
      <c r="G131" s="79"/>
      <c r="H131" s="79"/>
      <c r="I131" s="29"/>
      <c r="J131" s="8"/>
      <c r="K131" s="8"/>
      <c r="L131" s="29"/>
      <c r="M131" s="29"/>
      <c r="N131" s="29"/>
      <c r="O131" s="29"/>
      <c r="P131" s="29"/>
      <c r="Q131" s="29"/>
      <c r="R131" s="29"/>
      <c r="S131" s="29"/>
      <c r="T131" s="29"/>
      <c r="U131" s="29"/>
      <c r="V131" s="29"/>
      <c r="W131" s="29"/>
      <c r="X131" s="29"/>
      <c r="Y131" s="29"/>
      <c r="Z131" s="29"/>
      <c r="AA131" s="29"/>
      <c r="AB131" s="29"/>
      <c r="AC131" s="29"/>
      <c r="AD131" s="29"/>
      <c r="AE131" s="29"/>
    </row>
    <row r="132" spans="1:11" ht="12.75">
      <c r="A132" s="68" t="s">
        <v>299</v>
      </c>
      <c r="B132" s="84" t="s">
        <v>300</v>
      </c>
      <c r="C132" s="70">
        <f aca="true" t="shared" si="44" ref="C132:H132">+C133+C134</f>
        <v>0</v>
      </c>
      <c r="D132" s="70">
        <f t="shared" si="44"/>
        <v>1180</v>
      </c>
      <c r="E132" s="70">
        <f t="shared" si="44"/>
        <v>1180</v>
      </c>
      <c r="F132" s="70">
        <f t="shared" si="44"/>
        <v>262.72</v>
      </c>
      <c r="G132" s="70">
        <f t="shared" si="44"/>
        <v>261.54</v>
      </c>
      <c r="H132" s="70">
        <f t="shared" si="44"/>
        <v>105.82</v>
      </c>
      <c r="I132" s="8"/>
      <c r="J132" s="8"/>
      <c r="K132" s="8"/>
    </row>
    <row r="133" spans="1:11" ht="12.75">
      <c r="A133" s="78"/>
      <c r="B133" s="82" t="s">
        <v>295</v>
      </c>
      <c r="C133" s="70"/>
      <c r="D133" s="10">
        <v>1180</v>
      </c>
      <c r="E133" s="10">
        <v>1180</v>
      </c>
      <c r="F133" s="10">
        <v>262.72</v>
      </c>
      <c r="G133" s="7">
        <v>261.54</v>
      </c>
      <c r="H133" s="7">
        <v>105.82</v>
      </c>
      <c r="I133" s="8"/>
      <c r="J133" s="8"/>
      <c r="K133" s="8"/>
    </row>
    <row r="134" spans="1:39" ht="25.5">
      <c r="A134" s="78"/>
      <c r="B134" s="82" t="s">
        <v>301</v>
      </c>
      <c r="C134" s="70"/>
      <c r="D134" s="10"/>
      <c r="E134" s="10"/>
      <c r="F134" s="10"/>
      <c r="G134" s="7"/>
      <c r="H134" s="7"/>
      <c r="I134" s="8"/>
      <c r="J134" s="8"/>
      <c r="K134" s="8"/>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row>
    <row r="135" spans="1:39" ht="12.75">
      <c r="A135" s="78"/>
      <c r="B135" s="131" t="s">
        <v>369</v>
      </c>
      <c r="C135" s="70"/>
      <c r="D135" s="10"/>
      <c r="E135" s="10"/>
      <c r="F135" s="10"/>
      <c r="G135" s="7">
        <v>-2.68</v>
      </c>
      <c r="H135" s="7">
        <v>-0.68</v>
      </c>
      <c r="I135" s="8"/>
      <c r="J135" s="8"/>
      <c r="K135" s="8"/>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row>
    <row r="136" spans="1:254" ht="12.75">
      <c r="A136" s="68" t="s">
        <v>302</v>
      </c>
      <c r="B136" s="84" t="s">
        <v>303</v>
      </c>
      <c r="C136" s="65">
        <f aca="true" t="shared" si="45" ref="C136:H136">+C137+C138+C139</f>
        <v>0</v>
      </c>
      <c r="D136" s="65">
        <f t="shared" si="45"/>
        <v>7800</v>
      </c>
      <c r="E136" s="65">
        <f t="shared" si="45"/>
        <v>7799</v>
      </c>
      <c r="F136" s="65">
        <f t="shared" si="45"/>
        <v>1646.58</v>
      </c>
      <c r="G136" s="65">
        <f t="shared" si="45"/>
        <v>1618.13</v>
      </c>
      <c r="H136" s="65">
        <f t="shared" si="45"/>
        <v>611.89</v>
      </c>
      <c r="I136" s="8"/>
      <c r="J136" s="8"/>
      <c r="K136" s="8"/>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c r="CK136" s="11"/>
      <c r="CL136" s="11"/>
      <c r="CM136" s="11"/>
      <c r="CN136" s="11"/>
      <c r="CO136" s="11"/>
      <c r="CP136" s="11"/>
      <c r="CQ136" s="11"/>
      <c r="CR136" s="11"/>
      <c r="CS136" s="11"/>
      <c r="CT136" s="11"/>
      <c r="CU136" s="11"/>
      <c r="CV136" s="11"/>
      <c r="CW136" s="11"/>
      <c r="CX136" s="11"/>
      <c r="CY136" s="11"/>
      <c r="CZ136" s="11"/>
      <c r="DA136" s="11"/>
      <c r="DB136" s="11"/>
      <c r="DC136" s="11"/>
      <c r="DD136" s="11"/>
      <c r="DE136" s="11"/>
      <c r="DF136" s="11"/>
      <c r="DG136" s="11"/>
      <c r="DH136" s="11"/>
      <c r="DI136" s="11"/>
      <c r="DJ136" s="11"/>
      <c r="DK136" s="11"/>
      <c r="DL136" s="11"/>
      <c r="DM136" s="11"/>
      <c r="DN136" s="11"/>
      <c r="DO136" s="11"/>
      <c r="DP136" s="11"/>
      <c r="DQ136" s="11"/>
      <c r="DR136" s="11"/>
      <c r="DS136" s="11"/>
      <c r="DT136" s="11"/>
      <c r="DU136" s="11"/>
      <c r="DV136" s="11"/>
      <c r="DW136" s="11"/>
      <c r="DX136" s="11"/>
      <c r="DY136" s="11"/>
      <c r="DZ136" s="11"/>
      <c r="EA136" s="11"/>
      <c r="EB136" s="11"/>
      <c r="EC136" s="11"/>
      <c r="ED136" s="11"/>
      <c r="EE136" s="11"/>
      <c r="EF136" s="11"/>
      <c r="EG136" s="11"/>
      <c r="EH136" s="11"/>
      <c r="EI136" s="11"/>
      <c r="EJ136" s="11"/>
      <c r="EK136" s="11"/>
      <c r="EL136" s="11"/>
      <c r="EM136" s="11"/>
      <c r="EN136" s="11"/>
      <c r="EO136" s="11"/>
      <c r="EP136" s="11"/>
      <c r="EQ136" s="11"/>
      <c r="ER136" s="11"/>
      <c r="ES136" s="11"/>
      <c r="ET136" s="11"/>
      <c r="EU136" s="11"/>
      <c r="EV136" s="11"/>
      <c r="EW136" s="11"/>
      <c r="EX136" s="11"/>
      <c r="EY136" s="11"/>
      <c r="EZ136" s="11"/>
      <c r="FA136" s="11"/>
      <c r="FB136" s="11"/>
      <c r="FC136" s="11"/>
      <c r="FD136" s="11"/>
      <c r="FE136" s="11"/>
      <c r="FF136" s="11"/>
      <c r="FG136" s="11"/>
      <c r="FH136" s="11"/>
      <c r="FI136" s="11"/>
      <c r="FJ136" s="11"/>
      <c r="FK136" s="11"/>
      <c r="FL136" s="11"/>
      <c r="FM136" s="11"/>
      <c r="FN136" s="11"/>
      <c r="FO136" s="11"/>
      <c r="FP136" s="11"/>
      <c r="FQ136" s="11"/>
      <c r="FR136" s="11"/>
      <c r="FS136" s="11"/>
      <c r="FT136" s="11"/>
      <c r="FU136" s="11"/>
      <c r="FV136" s="11"/>
      <c r="FW136" s="11"/>
      <c r="FX136" s="11"/>
      <c r="FY136" s="11"/>
      <c r="FZ136" s="11"/>
      <c r="GA136" s="11"/>
      <c r="GB136" s="11"/>
      <c r="GC136" s="11"/>
      <c r="GD136" s="11"/>
      <c r="GE136" s="11"/>
      <c r="GF136" s="11"/>
      <c r="GG136" s="11"/>
      <c r="GH136" s="11"/>
      <c r="GI136" s="11"/>
      <c r="GJ136" s="11"/>
      <c r="GK136" s="11"/>
      <c r="GL136" s="11"/>
      <c r="GM136" s="11"/>
      <c r="GN136" s="11"/>
      <c r="GO136" s="11"/>
      <c r="GP136" s="11"/>
      <c r="GQ136" s="11"/>
      <c r="GR136" s="11"/>
      <c r="GS136" s="11"/>
      <c r="GT136" s="11"/>
      <c r="GU136" s="11"/>
      <c r="GV136" s="11"/>
      <c r="GW136" s="11"/>
      <c r="GX136" s="11"/>
      <c r="GY136" s="11"/>
      <c r="GZ136" s="11"/>
      <c r="HA136" s="11"/>
      <c r="HB136" s="11"/>
      <c r="HC136" s="11"/>
      <c r="HD136" s="11"/>
      <c r="HE136" s="11"/>
      <c r="HF136" s="11"/>
      <c r="HG136" s="11"/>
      <c r="HH136" s="11"/>
      <c r="HI136" s="11"/>
      <c r="HJ136" s="11"/>
      <c r="HK136" s="11"/>
      <c r="HL136" s="11"/>
      <c r="HM136" s="11"/>
      <c r="HN136" s="11"/>
      <c r="HO136" s="11"/>
      <c r="HP136" s="11"/>
      <c r="HQ136" s="11"/>
      <c r="HR136" s="11"/>
      <c r="HS136" s="11"/>
      <c r="HT136" s="11"/>
      <c r="HU136" s="11"/>
      <c r="HV136" s="11"/>
      <c r="HW136" s="11"/>
      <c r="HX136" s="11"/>
      <c r="HY136" s="11"/>
      <c r="HZ136" s="11"/>
      <c r="IA136" s="11"/>
      <c r="IB136" s="11"/>
      <c r="IC136" s="11"/>
      <c r="ID136" s="11"/>
      <c r="IE136" s="11"/>
      <c r="IF136" s="11"/>
      <c r="IG136" s="11"/>
      <c r="IH136" s="11"/>
      <c r="II136" s="11"/>
      <c r="IJ136" s="11"/>
      <c r="IK136" s="11"/>
      <c r="IL136" s="11"/>
      <c r="IM136" s="11"/>
      <c r="IN136" s="11"/>
      <c r="IO136" s="11"/>
      <c r="IP136" s="11"/>
      <c r="IQ136" s="11"/>
      <c r="IR136" s="11"/>
      <c r="IS136" s="11"/>
      <c r="IT136" s="11"/>
    </row>
    <row r="137" spans="1:11" ht="12.75">
      <c r="A137" s="78"/>
      <c r="B137" s="69" t="s">
        <v>340</v>
      </c>
      <c r="C137" s="70"/>
      <c r="D137" s="10">
        <v>7797</v>
      </c>
      <c r="E137" s="10">
        <v>7797</v>
      </c>
      <c r="F137" s="10">
        <v>1646.58</v>
      </c>
      <c r="G137" s="7">
        <v>1618.13</v>
      </c>
      <c r="H137" s="7">
        <v>611.89</v>
      </c>
      <c r="J137" s="8"/>
      <c r="K137" s="8"/>
    </row>
    <row r="138" spans="1:11" ht="25.5">
      <c r="A138" s="78"/>
      <c r="B138" s="69" t="s">
        <v>341</v>
      </c>
      <c r="C138" s="70"/>
      <c r="D138" s="10"/>
      <c r="E138" s="10"/>
      <c r="F138" s="10"/>
      <c r="G138" s="10"/>
      <c r="H138" s="10"/>
      <c r="J138" s="8"/>
      <c r="K138" s="8"/>
    </row>
    <row r="139" spans="1:11" ht="25.5">
      <c r="A139" s="78"/>
      <c r="B139" s="69" t="s">
        <v>304</v>
      </c>
      <c r="C139" s="70"/>
      <c r="D139" s="10">
        <v>3</v>
      </c>
      <c r="E139" s="10">
        <v>2</v>
      </c>
      <c r="F139" s="10"/>
      <c r="G139" s="7"/>
      <c r="H139" s="7"/>
      <c r="J139" s="8"/>
      <c r="K139" s="8"/>
    </row>
    <row r="140" spans="1:11" ht="12.75">
      <c r="A140" s="78"/>
      <c r="B140" s="127" t="s">
        <v>369</v>
      </c>
      <c r="C140" s="70"/>
      <c r="D140" s="10"/>
      <c r="E140" s="10"/>
      <c r="F140" s="10"/>
      <c r="G140" s="7">
        <v>-1.8</v>
      </c>
      <c r="H140" s="7">
        <v>-1.8</v>
      </c>
      <c r="J140" s="8"/>
      <c r="K140" s="8"/>
    </row>
    <row r="141" spans="1:11" ht="25.5">
      <c r="A141" s="68" t="s">
        <v>305</v>
      </c>
      <c r="B141" s="84" t="s">
        <v>306</v>
      </c>
      <c r="C141" s="70">
        <f aca="true" t="shared" si="46" ref="C141:H141">+C142+C144+C143</f>
        <v>0</v>
      </c>
      <c r="D141" s="70">
        <f t="shared" si="46"/>
        <v>1418</v>
      </c>
      <c r="E141" s="70">
        <f t="shared" si="46"/>
        <v>1418</v>
      </c>
      <c r="F141" s="70">
        <f t="shared" si="46"/>
        <v>325</v>
      </c>
      <c r="G141" s="70">
        <f t="shared" si="46"/>
        <v>322.66</v>
      </c>
      <c r="H141" s="70">
        <f t="shared" si="46"/>
        <v>110.33</v>
      </c>
      <c r="J141" s="8"/>
      <c r="K141" s="8"/>
    </row>
    <row r="142" spans="1:11" ht="12.75">
      <c r="A142" s="68"/>
      <c r="B142" s="82" t="s">
        <v>295</v>
      </c>
      <c r="C142" s="70"/>
      <c r="D142" s="10">
        <v>1418</v>
      </c>
      <c r="E142" s="10">
        <v>1418</v>
      </c>
      <c r="F142" s="10">
        <v>325</v>
      </c>
      <c r="G142" s="7">
        <v>322.66</v>
      </c>
      <c r="H142" s="7">
        <v>110.33</v>
      </c>
      <c r="J142" s="8"/>
      <c r="K142" s="8"/>
    </row>
    <row r="143" spans="1:11" ht="15">
      <c r="A143" s="68"/>
      <c r="B143" s="105" t="s">
        <v>344</v>
      </c>
      <c r="C143" s="70"/>
      <c r="D143" s="10"/>
      <c r="E143" s="10"/>
      <c r="F143" s="10"/>
      <c r="G143" s="7"/>
      <c r="H143" s="7"/>
      <c r="I143" s="29"/>
      <c r="J143" s="8"/>
      <c r="K143" s="8"/>
    </row>
    <row r="144" spans="1:11" ht="25.5">
      <c r="A144" s="78"/>
      <c r="B144" s="82" t="s">
        <v>301</v>
      </c>
      <c r="C144" s="70"/>
      <c r="D144" s="10"/>
      <c r="E144" s="10"/>
      <c r="F144" s="10"/>
      <c r="G144" s="7"/>
      <c r="H144" s="7"/>
      <c r="I144" s="29"/>
      <c r="J144" s="8"/>
      <c r="K144" s="8"/>
    </row>
    <row r="145" spans="1:11" ht="12.75">
      <c r="A145" s="78"/>
      <c r="B145" s="131" t="s">
        <v>369</v>
      </c>
      <c r="C145" s="70"/>
      <c r="D145" s="10"/>
      <c r="E145" s="10"/>
      <c r="F145" s="10"/>
      <c r="G145" s="7">
        <v>-12.07</v>
      </c>
      <c r="H145" s="7">
        <v>-12.07</v>
      </c>
      <c r="I145" s="29"/>
      <c r="J145" s="8"/>
      <c r="K145" s="8"/>
    </row>
    <row r="146" spans="1:11" ht="12.75">
      <c r="A146" s="68" t="s">
        <v>307</v>
      </c>
      <c r="B146" s="66" t="s">
        <v>350</v>
      </c>
      <c r="C146" s="70"/>
      <c r="D146" s="70"/>
      <c r="E146" s="70"/>
      <c r="F146" s="70"/>
      <c r="G146" s="70"/>
      <c r="H146" s="70"/>
      <c r="I146" s="29"/>
      <c r="J146" s="8"/>
      <c r="K146" s="8"/>
    </row>
    <row r="147" spans="1:11" ht="12.75">
      <c r="A147" s="68"/>
      <c r="B147" s="130" t="s">
        <v>369</v>
      </c>
      <c r="C147" s="70"/>
      <c r="D147" s="70"/>
      <c r="E147" s="70"/>
      <c r="F147" s="70"/>
      <c r="G147" s="70"/>
      <c r="H147" s="70"/>
      <c r="I147" s="29"/>
      <c r="J147" s="8"/>
      <c r="K147" s="8"/>
    </row>
    <row r="148" spans="1:11" ht="12.75">
      <c r="A148" s="68" t="s">
        <v>308</v>
      </c>
      <c r="B148" s="66" t="s">
        <v>309</v>
      </c>
      <c r="C148" s="67">
        <f aca="true" t="shared" si="47" ref="C148:H148">+C149+C157</f>
        <v>0</v>
      </c>
      <c r="D148" s="67">
        <f t="shared" si="47"/>
        <v>135125</v>
      </c>
      <c r="E148" s="67">
        <f t="shared" si="47"/>
        <v>135338</v>
      </c>
      <c r="F148" s="67">
        <f t="shared" si="47"/>
        <v>35541.24</v>
      </c>
      <c r="G148" s="67">
        <f t="shared" si="47"/>
        <v>35541.24</v>
      </c>
      <c r="H148" s="67">
        <f t="shared" si="47"/>
        <v>11416.86</v>
      </c>
      <c r="I148" s="29"/>
      <c r="J148" s="8"/>
      <c r="K148" s="8"/>
    </row>
    <row r="149" spans="1:11" ht="12.75">
      <c r="A149" s="78" t="s">
        <v>310</v>
      </c>
      <c r="B149" s="71" t="s">
        <v>311</v>
      </c>
      <c r="C149" s="70">
        <f aca="true" t="shared" si="48" ref="C149:H149">C150+C154+C152+C155+C151+C153</f>
        <v>0</v>
      </c>
      <c r="D149" s="70">
        <f t="shared" si="48"/>
        <v>135125</v>
      </c>
      <c r="E149" s="70">
        <f t="shared" si="48"/>
        <v>135338</v>
      </c>
      <c r="F149" s="70">
        <f t="shared" si="48"/>
        <v>35541.24</v>
      </c>
      <c r="G149" s="70">
        <f t="shared" si="48"/>
        <v>35541.24</v>
      </c>
      <c r="H149" s="70">
        <f t="shared" si="48"/>
        <v>11416.86</v>
      </c>
      <c r="I149" s="29"/>
      <c r="J149" s="8"/>
      <c r="K149" s="8"/>
    </row>
    <row r="150" spans="1:11" ht="12.75">
      <c r="A150" s="78"/>
      <c r="B150" s="69" t="s">
        <v>269</v>
      </c>
      <c r="C150" s="70"/>
      <c r="D150" s="10">
        <v>114995</v>
      </c>
      <c r="E150" s="10">
        <v>115208</v>
      </c>
      <c r="F150" s="10">
        <v>30509</v>
      </c>
      <c r="G150" s="7">
        <v>30509</v>
      </c>
      <c r="H150" s="7">
        <v>9739.33</v>
      </c>
      <c r="J150" s="8"/>
      <c r="K150" s="8"/>
    </row>
    <row r="151" spans="1:11" ht="15">
      <c r="A151" s="78"/>
      <c r="B151" s="105" t="s">
        <v>344</v>
      </c>
      <c r="C151" s="70"/>
      <c r="D151" s="10">
        <v>20130</v>
      </c>
      <c r="E151" s="10">
        <v>20130</v>
      </c>
      <c r="F151" s="10">
        <v>5032.24</v>
      </c>
      <c r="G151" s="7">
        <v>5032.24</v>
      </c>
      <c r="H151" s="7">
        <v>1677.53</v>
      </c>
      <c r="J151" s="8"/>
      <c r="K151" s="8"/>
    </row>
    <row r="152" spans="1:11" ht="51">
      <c r="A152" s="78"/>
      <c r="B152" s="85" t="s">
        <v>366</v>
      </c>
      <c r="C152" s="70"/>
      <c r="D152" s="10"/>
      <c r="E152" s="10"/>
      <c r="F152" s="10"/>
      <c r="G152" s="7"/>
      <c r="H152" s="7"/>
      <c r="J152" s="8"/>
      <c r="K152" s="8"/>
    </row>
    <row r="153" spans="1:11" ht="25.5">
      <c r="A153" s="78"/>
      <c r="B153" s="85" t="s">
        <v>380</v>
      </c>
      <c r="C153" s="70"/>
      <c r="D153" s="10"/>
      <c r="E153" s="10"/>
      <c r="F153" s="10"/>
      <c r="G153" s="7"/>
      <c r="H153" s="7"/>
      <c r="J153" s="8"/>
      <c r="K153" s="8"/>
    </row>
    <row r="154" spans="1:11" ht="25.5">
      <c r="A154" s="78"/>
      <c r="B154" s="85" t="s">
        <v>381</v>
      </c>
      <c r="C154" s="70"/>
      <c r="D154" s="70"/>
      <c r="E154" s="70"/>
      <c r="F154" s="70"/>
      <c r="G154" s="70"/>
      <c r="H154" s="70"/>
      <c r="J154" s="8"/>
      <c r="K154" s="8"/>
    </row>
    <row r="155" spans="1:11" ht="13.5" customHeight="1">
      <c r="A155" s="78"/>
      <c r="B155" s="94" t="s">
        <v>342</v>
      </c>
      <c r="C155" s="70"/>
      <c r="D155" s="10"/>
      <c r="E155" s="10"/>
      <c r="F155" s="10"/>
      <c r="G155" s="7"/>
      <c r="H155" s="7"/>
      <c r="J155" s="8"/>
      <c r="K155" s="8"/>
    </row>
    <row r="156" spans="1:11" ht="13.5" customHeight="1">
      <c r="A156" s="78"/>
      <c r="B156" s="132" t="s">
        <v>369</v>
      </c>
      <c r="C156" s="70"/>
      <c r="D156" s="10"/>
      <c r="E156" s="10"/>
      <c r="F156" s="10"/>
      <c r="G156" s="7">
        <v>-18.32</v>
      </c>
      <c r="H156" s="7">
        <v>-8.12</v>
      </c>
      <c r="J156" s="8"/>
      <c r="K156" s="8"/>
    </row>
    <row r="157" spans="1:11" ht="12.75">
      <c r="A157" s="78" t="s">
        <v>316</v>
      </c>
      <c r="B157" s="71" t="s">
        <v>317</v>
      </c>
      <c r="C157" s="70">
        <f aca="true" t="shared" si="49" ref="C157:H157">C158+C159+C160</f>
        <v>0</v>
      </c>
      <c r="D157" s="70">
        <f t="shared" si="49"/>
        <v>0</v>
      </c>
      <c r="E157" s="70">
        <f t="shared" si="49"/>
        <v>0</v>
      </c>
      <c r="F157" s="70">
        <f t="shared" si="49"/>
        <v>0</v>
      </c>
      <c r="G157" s="70">
        <f t="shared" si="49"/>
        <v>0</v>
      </c>
      <c r="H157" s="70">
        <f t="shared" si="49"/>
        <v>0</v>
      </c>
      <c r="J157" s="8"/>
      <c r="K157" s="8"/>
    </row>
    <row r="158" spans="1:11" ht="15">
      <c r="A158" s="78"/>
      <c r="B158" s="105" t="s">
        <v>269</v>
      </c>
      <c r="C158" s="70"/>
      <c r="D158" s="10"/>
      <c r="E158" s="10"/>
      <c r="F158" s="10"/>
      <c r="G158" s="10"/>
      <c r="H158" s="10"/>
      <c r="J158" s="8"/>
      <c r="K158" s="8"/>
    </row>
    <row r="159" spans="1:11" ht="15">
      <c r="A159" s="78"/>
      <c r="B159" s="105" t="s">
        <v>344</v>
      </c>
      <c r="C159" s="70"/>
      <c r="D159" s="10"/>
      <c r="E159" s="10"/>
      <c r="F159" s="10"/>
      <c r="G159" s="10"/>
      <c r="H159" s="10"/>
      <c r="I159" s="29"/>
      <c r="J159" s="8"/>
      <c r="K159" s="8"/>
    </row>
    <row r="160" spans="1:11" ht="15">
      <c r="A160" s="78"/>
      <c r="B160" s="105" t="s">
        <v>365</v>
      </c>
      <c r="C160" s="70"/>
      <c r="D160" s="10"/>
      <c r="E160" s="10"/>
      <c r="F160" s="10"/>
      <c r="G160" s="10"/>
      <c r="H160" s="10"/>
      <c r="I160" s="29"/>
      <c r="J160" s="8"/>
      <c r="K160" s="8"/>
    </row>
    <row r="161" spans="1:11" ht="15">
      <c r="A161" s="78"/>
      <c r="B161" s="117" t="s">
        <v>369</v>
      </c>
      <c r="C161" s="70"/>
      <c r="D161" s="10"/>
      <c r="E161" s="10"/>
      <c r="F161" s="10"/>
      <c r="G161" s="10"/>
      <c r="H161" s="10"/>
      <c r="I161" s="29"/>
      <c r="J161" s="8"/>
      <c r="K161" s="8"/>
    </row>
    <row r="162" spans="1:11" ht="12.75">
      <c r="A162" s="68" t="s">
        <v>318</v>
      </c>
      <c r="B162" s="66" t="s">
        <v>319</v>
      </c>
      <c r="C162" s="70"/>
      <c r="D162" s="10">
        <v>902</v>
      </c>
      <c r="E162" s="10">
        <v>902</v>
      </c>
      <c r="F162" s="10">
        <v>206.49</v>
      </c>
      <c r="G162" s="10">
        <v>206.49</v>
      </c>
      <c r="H162" s="10">
        <v>51.01</v>
      </c>
      <c r="I162" s="29"/>
      <c r="J162" s="8"/>
      <c r="K162" s="8"/>
    </row>
    <row r="163" spans="1:11" ht="12.75">
      <c r="A163" s="68"/>
      <c r="B163" s="126" t="s">
        <v>369</v>
      </c>
      <c r="C163" s="70"/>
      <c r="D163" s="10"/>
      <c r="E163" s="10"/>
      <c r="F163" s="10"/>
      <c r="G163" s="10"/>
      <c r="H163" s="10"/>
      <c r="I163" s="29"/>
      <c r="J163" s="8"/>
      <c r="K163" s="8"/>
    </row>
    <row r="164" spans="1:11" ht="12.75">
      <c r="A164" s="68" t="s">
        <v>320</v>
      </c>
      <c r="B164" s="66" t="s">
        <v>355</v>
      </c>
      <c r="C164" s="70"/>
      <c r="D164" s="10">
        <v>1130.35</v>
      </c>
      <c r="E164" s="10">
        <v>1130.35</v>
      </c>
      <c r="F164" s="10">
        <v>1130.35</v>
      </c>
      <c r="G164" s="10">
        <v>1130.34</v>
      </c>
      <c r="H164" s="10">
        <v>299.16</v>
      </c>
      <c r="I164" s="29"/>
      <c r="J164" s="8"/>
      <c r="K164" s="8"/>
    </row>
    <row r="165" spans="1:11" ht="12.75">
      <c r="A165" s="68"/>
      <c r="B165" s="126" t="s">
        <v>369</v>
      </c>
      <c r="C165" s="70"/>
      <c r="D165" s="10"/>
      <c r="E165" s="10"/>
      <c r="F165" s="10"/>
      <c r="G165" s="10">
        <v>-1.88</v>
      </c>
      <c r="H165" s="10">
        <v>-1.88</v>
      </c>
      <c r="I165" s="29"/>
      <c r="J165" s="8"/>
      <c r="K165" s="8"/>
    </row>
    <row r="166" spans="1:11" ht="25.5">
      <c r="A166" s="68"/>
      <c r="B166" s="133" t="s">
        <v>370</v>
      </c>
      <c r="C166" s="70">
        <f aca="true" t="shared" si="50" ref="C166:H166">C81+C89+C102+C118+C120+C122+C127+C131+C135+C140+C145+C147+C156+C161+C163+C165</f>
        <v>0</v>
      </c>
      <c r="D166" s="70">
        <f t="shared" si="50"/>
        <v>0</v>
      </c>
      <c r="E166" s="70">
        <f t="shared" si="50"/>
        <v>0</v>
      </c>
      <c r="F166" s="70">
        <f t="shared" si="50"/>
        <v>0</v>
      </c>
      <c r="G166" s="70">
        <f t="shared" si="50"/>
        <v>-54.080000000000005</v>
      </c>
      <c r="H166" s="70">
        <f t="shared" si="50"/>
        <v>-31.539999999999996</v>
      </c>
      <c r="I166" s="29"/>
      <c r="J166" s="8"/>
      <c r="K166" s="8"/>
    </row>
    <row r="167" spans="1:11" ht="25.5">
      <c r="A167" s="68" t="s">
        <v>357</v>
      </c>
      <c r="B167" s="66" t="s">
        <v>354</v>
      </c>
      <c r="C167" s="70">
        <f>C168</f>
        <v>0</v>
      </c>
      <c r="D167" s="70">
        <f aca="true" t="shared" si="51" ref="D167:H168">D168</f>
        <v>22093</v>
      </c>
      <c r="E167" s="70">
        <f t="shared" si="51"/>
        <v>22093</v>
      </c>
      <c r="F167" s="70">
        <f t="shared" si="51"/>
        <v>11046.029999999999</v>
      </c>
      <c r="G167" s="70">
        <f t="shared" si="51"/>
        <v>11046</v>
      </c>
      <c r="H167" s="70">
        <f t="shared" si="51"/>
        <v>3776.4799999999996</v>
      </c>
      <c r="I167" s="29"/>
      <c r="J167" s="8"/>
      <c r="K167" s="8"/>
    </row>
    <row r="168" spans="1:11" ht="12.75">
      <c r="A168" s="68" t="s">
        <v>358</v>
      </c>
      <c r="B168" s="66" t="s">
        <v>356</v>
      </c>
      <c r="C168" s="70">
        <f>C169</f>
        <v>0</v>
      </c>
      <c r="D168" s="70">
        <f t="shared" si="51"/>
        <v>22093</v>
      </c>
      <c r="E168" s="70">
        <f t="shared" si="51"/>
        <v>22093</v>
      </c>
      <c r="F168" s="70">
        <f t="shared" si="51"/>
        <v>11046.029999999999</v>
      </c>
      <c r="G168" s="70">
        <f t="shared" si="51"/>
        <v>11046</v>
      </c>
      <c r="H168" s="70">
        <f t="shared" si="51"/>
        <v>3776.4799999999996</v>
      </c>
      <c r="I168" s="29"/>
      <c r="J168" s="8"/>
      <c r="K168" s="8"/>
    </row>
    <row r="169" spans="1:11" ht="38.25">
      <c r="A169" s="68" t="s">
        <v>359</v>
      </c>
      <c r="B169" s="66" t="s">
        <v>362</v>
      </c>
      <c r="C169" s="70">
        <f aca="true" t="shared" si="52" ref="C169:H169">C170+C171</f>
        <v>0</v>
      </c>
      <c r="D169" s="70">
        <f t="shared" si="52"/>
        <v>22093</v>
      </c>
      <c r="E169" s="70">
        <f t="shared" si="52"/>
        <v>22093</v>
      </c>
      <c r="F169" s="70">
        <f t="shared" si="52"/>
        <v>11046.029999999999</v>
      </c>
      <c r="G169" s="70">
        <f t="shared" si="52"/>
        <v>11046</v>
      </c>
      <c r="H169" s="70">
        <f t="shared" si="52"/>
        <v>3776.4799999999996</v>
      </c>
      <c r="I169" s="29"/>
      <c r="J169" s="8"/>
      <c r="K169" s="8"/>
    </row>
    <row r="170" spans="1:11" s="123" customFormat="1" ht="60" customHeight="1">
      <c r="A170" s="119"/>
      <c r="B170" s="124" t="s">
        <v>367</v>
      </c>
      <c r="C170" s="120"/>
      <c r="D170" s="121">
        <v>18407</v>
      </c>
      <c r="E170" s="121">
        <v>18407</v>
      </c>
      <c r="F170" s="121">
        <v>9202.96</v>
      </c>
      <c r="G170" s="121">
        <v>9202.94</v>
      </c>
      <c r="H170" s="121">
        <v>3204.72</v>
      </c>
      <c r="I170" s="122"/>
      <c r="J170" s="122"/>
      <c r="K170" s="122"/>
    </row>
    <row r="171" spans="1:11" s="123" customFormat="1" ht="27" customHeight="1">
      <c r="A171" s="119"/>
      <c r="B171" s="124" t="s">
        <v>368</v>
      </c>
      <c r="C171" s="120"/>
      <c r="D171" s="121">
        <v>3686</v>
      </c>
      <c r="E171" s="121">
        <v>3686</v>
      </c>
      <c r="F171" s="121">
        <v>1843.07</v>
      </c>
      <c r="G171" s="121">
        <v>1843.06</v>
      </c>
      <c r="H171" s="121">
        <v>571.76</v>
      </c>
      <c r="I171" s="122"/>
      <c r="J171" s="122"/>
      <c r="K171" s="122"/>
    </row>
    <row r="172" spans="1:11" ht="12.75">
      <c r="A172" s="68">
        <v>68.05</v>
      </c>
      <c r="B172" s="86" t="s">
        <v>321</v>
      </c>
      <c r="C172" s="76">
        <f>+C173</f>
        <v>0</v>
      </c>
      <c r="D172" s="76">
        <f aca="true" t="shared" si="53" ref="D172:H174">+D173</f>
        <v>0</v>
      </c>
      <c r="E172" s="76">
        <f t="shared" si="53"/>
        <v>9918.09</v>
      </c>
      <c r="F172" s="76">
        <f t="shared" si="53"/>
        <v>2750.09</v>
      </c>
      <c r="G172" s="76">
        <f t="shared" si="53"/>
        <v>2750.09</v>
      </c>
      <c r="H172" s="76">
        <f t="shared" si="53"/>
        <v>1047.26</v>
      </c>
      <c r="I172" s="29"/>
      <c r="J172" s="8"/>
      <c r="K172" s="8"/>
    </row>
    <row r="173" spans="1:11" ht="12.75">
      <c r="A173" s="68" t="s">
        <v>322</v>
      </c>
      <c r="B173" s="86" t="s">
        <v>152</v>
      </c>
      <c r="C173" s="76">
        <f>+C174</f>
        <v>0</v>
      </c>
      <c r="D173" s="76">
        <f t="shared" si="53"/>
        <v>0</v>
      </c>
      <c r="E173" s="76">
        <f t="shared" si="53"/>
        <v>9918.09</v>
      </c>
      <c r="F173" s="76">
        <f t="shared" si="53"/>
        <v>2750.09</v>
      </c>
      <c r="G173" s="76">
        <f t="shared" si="53"/>
        <v>2750.09</v>
      </c>
      <c r="H173" s="76">
        <f t="shared" si="53"/>
        <v>1047.26</v>
      </c>
      <c r="I173" s="29"/>
      <c r="J173" s="8"/>
      <c r="K173" s="8"/>
    </row>
    <row r="174" spans="1:11" ht="12.75">
      <c r="A174" s="68" t="s">
        <v>323</v>
      </c>
      <c r="B174" s="66" t="s">
        <v>338</v>
      </c>
      <c r="C174" s="76">
        <f>+C175</f>
        <v>0</v>
      </c>
      <c r="D174" s="76">
        <f t="shared" si="53"/>
        <v>0</v>
      </c>
      <c r="E174" s="76">
        <f t="shared" si="53"/>
        <v>9918.09</v>
      </c>
      <c r="F174" s="76">
        <f t="shared" si="53"/>
        <v>2750.09</v>
      </c>
      <c r="G174" s="76">
        <f t="shared" si="53"/>
        <v>2750.09</v>
      </c>
      <c r="H174" s="76">
        <f t="shared" si="53"/>
        <v>1047.26</v>
      </c>
      <c r="J174" s="8"/>
      <c r="K174" s="8"/>
    </row>
    <row r="175" spans="1:11" ht="12.75">
      <c r="A175" s="78" t="s">
        <v>324</v>
      </c>
      <c r="B175" s="87" t="s">
        <v>325</v>
      </c>
      <c r="C175" s="67">
        <f aca="true" t="shared" si="54" ref="C175:H175">C176</f>
        <v>0</v>
      </c>
      <c r="D175" s="67">
        <f t="shared" si="54"/>
        <v>0</v>
      </c>
      <c r="E175" s="67">
        <f t="shared" si="54"/>
        <v>9918.09</v>
      </c>
      <c r="F175" s="67">
        <f t="shared" si="54"/>
        <v>2750.09</v>
      </c>
      <c r="G175" s="67">
        <f t="shared" si="54"/>
        <v>2750.09</v>
      </c>
      <c r="H175" s="67">
        <f t="shared" si="54"/>
        <v>1047.26</v>
      </c>
      <c r="J175" s="8"/>
      <c r="K175" s="8"/>
    </row>
    <row r="176" spans="1:11" ht="12.75">
      <c r="A176" s="78" t="s">
        <v>326</v>
      </c>
      <c r="B176" s="87" t="s">
        <v>327</v>
      </c>
      <c r="C176" s="67">
        <f aca="true" t="shared" si="55" ref="C176:H176">C178+C179+C180</f>
        <v>0</v>
      </c>
      <c r="D176" s="67">
        <f t="shared" si="55"/>
        <v>0</v>
      </c>
      <c r="E176" s="67">
        <f t="shared" si="55"/>
        <v>9918.09</v>
      </c>
      <c r="F176" s="67">
        <f t="shared" si="55"/>
        <v>2750.09</v>
      </c>
      <c r="G176" s="67">
        <f t="shared" si="55"/>
        <v>2750.09</v>
      </c>
      <c r="H176" s="67">
        <f t="shared" si="55"/>
        <v>1047.26</v>
      </c>
      <c r="J176" s="8"/>
      <c r="K176" s="8"/>
    </row>
    <row r="177" spans="1:8" ht="12.75">
      <c r="A177" s="68" t="s">
        <v>328</v>
      </c>
      <c r="B177" s="86" t="s">
        <v>329</v>
      </c>
      <c r="C177" s="67">
        <f aca="true" t="shared" si="56" ref="C177:H177">C178</f>
        <v>0</v>
      </c>
      <c r="D177" s="67">
        <f t="shared" si="56"/>
        <v>0</v>
      </c>
      <c r="E177" s="67">
        <f t="shared" si="56"/>
        <v>6076</v>
      </c>
      <c r="F177" s="67">
        <f t="shared" si="56"/>
        <v>1684</v>
      </c>
      <c r="G177" s="67">
        <f t="shared" si="56"/>
        <v>1684</v>
      </c>
      <c r="H177" s="67">
        <f t="shared" si="56"/>
        <v>640.52</v>
      </c>
    </row>
    <row r="178" spans="1:8" ht="12.75">
      <c r="A178" s="78" t="s">
        <v>330</v>
      </c>
      <c r="B178" s="87" t="s">
        <v>331</v>
      </c>
      <c r="C178" s="70"/>
      <c r="D178" s="10"/>
      <c r="E178" s="10">
        <v>6076</v>
      </c>
      <c r="F178" s="10">
        <v>1684</v>
      </c>
      <c r="G178" s="7">
        <v>1684</v>
      </c>
      <c r="H178" s="7">
        <v>640.52</v>
      </c>
    </row>
    <row r="179" spans="1:8" ht="12.75">
      <c r="A179" s="78" t="s">
        <v>332</v>
      </c>
      <c r="B179" s="87" t="s">
        <v>333</v>
      </c>
      <c r="C179" s="70"/>
      <c r="D179" s="10"/>
      <c r="E179" s="10">
        <v>3842.09</v>
      </c>
      <c r="F179" s="10">
        <v>1066.09</v>
      </c>
      <c r="G179" s="7">
        <v>1066.09</v>
      </c>
      <c r="H179" s="7">
        <v>406.74</v>
      </c>
    </row>
    <row r="180" spans="1:8" ht="25.5">
      <c r="A180" s="78"/>
      <c r="B180" s="133" t="s">
        <v>371</v>
      </c>
      <c r="C180" s="70"/>
      <c r="D180" s="10"/>
      <c r="E180" s="10"/>
      <c r="F180" s="10"/>
      <c r="G180" s="7"/>
      <c r="H180" s="7"/>
    </row>
    <row r="181" spans="1:8" ht="12.75">
      <c r="A181" s="68" t="s">
        <v>334</v>
      </c>
      <c r="B181" s="66" t="s">
        <v>335</v>
      </c>
      <c r="C181" s="67">
        <f aca="true" t="shared" si="57" ref="C181:H181">+C182</f>
        <v>0</v>
      </c>
      <c r="D181" s="67">
        <f t="shared" si="57"/>
        <v>0</v>
      </c>
      <c r="E181" s="67">
        <f t="shared" si="57"/>
        <v>0</v>
      </c>
      <c r="F181" s="67">
        <f t="shared" si="57"/>
        <v>0</v>
      </c>
      <c r="G181" s="67">
        <f t="shared" si="57"/>
        <v>0</v>
      </c>
      <c r="H181" s="67">
        <f t="shared" si="57"/>
        <v>0</v>
      </c>
    </row>
    <row r="182" spans="1:8" ht="12.75">
      <c r="A182" s="78" t="s">
        <v>336</v>
      </c>
      <c r="B182" s="71" t="s">
        <v>337</v>
      </c>
      <c r="C182" s="88"/>
      <c r="D182" s="10"/>
      <c r="E182" s="10"/>
      <c r="F182" s="10"/>
      <c r="G182" s="7"/>
      <c r="H182" s="7"/>
    </row>
    <row r="185" spans="2:5" ht="14.25">
      <c r="B185" s="31" t="s">
        <v>139</v>
      </c>
      <c r="C185" s="32"/>
      <c r="D185" s="32"/>
      <c r="E185" s="31" t="s">
        <v>384</v>
      </c>
    </row>
    <row r="186" spans="2:5" ht="12.75">
      <c r="B186" s="25" t="s">
        <v>385</v>
      </c>
      <c r="C186" s="30"/>
      <c r="D186" s="30"/>
      <c r="E186" s="25" t="s">
        <v>386</v>
      </c>
    </row>
  </sheetData>
  <sheetProtection/>
  <protectedRanges>
    <protectedRange sqref="B2:B3 C1:C3" name="Zonă1_1"/>
    <protectedRange sqref="G34:H37 G139:H140 G64:H64 G92:H97 G104:H112 G57:H61 G74:H78 G85:H89 G49:H52 G41:H46 G137:H137 G114:H118 G28:H32 G100:H102 G125:H125" name="Zonă3"/>
    <protectedRange sqref="B1" name="Zonă1_1_1_1_1_1"/>
  </protectedRanges>
  <printOptions horizontalCentered="1"/>
  <pageMargins left="0.5" right="0.5" top="0.21" bottom="0.18" header="0.17" footer="0.17"/>
  <pageSetup horizontalDpi="600" verticalDpi="600" orientation="portrait"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CNAS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ivanov</cp:lastModifiedBy>
  <cp:lastPrinted>2017-05-04T10:06:57Z</cp:lastPrinted>
  <dcterms:created xsi:type="dcterms:W3CDTF">2015-02-12T11:23:55Z</dcterms:created>
  <dcterms:modified xsi:type="dcterms:W3CDTF">2017-09-11T11:01:40Z</dcterms:modified>
  <cp:category/>
  <cp:version/>
  <cp:contentType/>
  <cp:contentStatus/>
</cp:coreProperties>
</file>