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0" windowWidth="19320" windowHeight="9525" activeTab="1"/>
  </bookViews>
  <sheets>
    <sheet name="Venituri" sheetId="2" r:id="rId1"/>
    <sheet name="Cheltuieli" sheetId="1" r:id="rId2"/>
  </sheets>
  <externalReferences>
    <externalReference r:id="rId3"/>
  </externalReferences>
  <definedNames>
    <definedName name="_xlnm.Database">#REF!</definedName>
    <definedName name="_xlnm.Print_Area" localSheetId="0">Venituri!$A$1:$H$89</definedName>
  </definedNames>
  <calcPr calcId="114210"/>
</workbook>
</file>

<file path=xl/calcChain.xml><?xml version="1.0" encoding="utf-8"?>
<calcChain xmlns="http://schemas.openxmlformats.org/spreadsheetml/2006/main">
  <c r="F20" i="2"/>
  <c r="G178" i="1"/>
  <c r="G177"/>
  <c r="F16" i="2"/>
  <c r="F23"/>
  <c r="F15"/>
  <c r="F27"/>
  <c r="F26"/>
  <c r="F14"/>
  <c r="F49"/>
  <c r="F51"/>
  <c r="F48"/>
  <c r="F54"/>
  <c r="F58"/>
  <c r="F53"/>
  <c r="F47"/>
  <c r="F9"/>
  <c r="F8"/>
  <c r="F62"/>
  <c r="F74"/>
  <c r="F61"/>
  <c r="F60"/>
  <c r="F7"/>
  <c r="G164" i="1"/>
  <c r="G175"/>
  <c r="G174"/>
  <c r="G173"/>
  <c r="G172"/>
  <c r="G171"/>
  <c r="G176"/>
  <c r="G13"/>
  <c r="G23"/>
  <c r="G30"/>
  <c r="G22"/>
  <c r="G9"/>
  <c r="G81"/>
  <c r="G97"/>
  <c r="G88"/>
  <c r="G111"/>
  <c r="G101"/>
  <c r="G80"/>
  <c r="G122"/>
  <c r="G126"/>
  <c r="G130"/>
  <c r="G134"/>
  <c r="G140"/>
  <c r="G121"/>
  <c r="G148"/>
  <c r="G155"/>
  <c r="G147"/>
  <c r="G79"/>
  <c r="G45"/>
  <c r="G37"/>
  <c r="G51"/>
  <c r="G53"/>
  <c r="G60"/>
  <c r="G36"/>
  <c r="G10"/>
  <c r="G64"/>
  <c r="G63"/>
  <c r="G11"/>
  <c r="G167"/>
  <c r="G166"/>
  <c r="G165"/>
  <c r="G12"/>
  <c r="G66"/>
  <c r="G14"/>
  <c r="G8"/>
  <c r="G17"/>
  <c r="G19"/>
  <c r="G70"/>
  <c r="G69"/>
  <c r="G15"/>
  <c r="G18"/>
  <c r="G21"/>
  <c r="G68"/>
  <c r="G20"/>
  <c r="G7"/>
  <c r="D23" i="2"/>
  <c r="D26"/>
  <c r="E27"/>
  <c r="E26"/>
  <c r="G27"/>
  <c r="G26"/>
  <c r="C27"/>
  <c r="C26"/>
  <c r="G74"/>
  <c r="E74"/>
  <c r="D74"/>
  <c r="C74"/>
  <c r="G62"/>
  <c r="G61"/>
  <c r="G60"/>
  <c r="E62"/>
  <c r="E61"/>
  <c r="E60"/>
  <c r="D62"/>
  <c r="C62"/>
  <c r="D61"/>
  <c r="D60"/>
  <c r="C61"/>
  <c r="C60"/>
  <c r="G58"/>
  <c r="E58"/>
  <c r="D58"/>
  <c r="C58"/>
  <c r="G54"/>
  <c r="E54"/>
  <c r="D54"/>
  <c r="C54"/>
  <c r="G53"/>
  <c r="E53"/>
  <c r="D53"/>
  <c r="C53"/>
  <c r="G51"/>
  <c r="E51"/>
  <c r="D51"/>
  <c r="C51"/>
  <c r="G49"/>
  <c r="E49"/>
  <c r="D49"/>
  <c r="C49"/>
  <c r="G48"/>
  <c r="E48"/>
  <c r="D48"/>
  <c r="C48"/>
  <c r="G47"/>
  <c r="E47"/>
  <c r="D47"/>
  <c r="C47"/>
  <c r="G23"/>
  <c r="E23"/>
  <c r="C23"/>
  <c r="G16"/>
  <c r="E16"/>
  <c r="C16"/>
  <c r="G15"/>
  <c r="E15"/>
  <c r="C15"/>
  <c r="G14"/>
  <c r="E14"/>
  <c r="C14"/>
  <c r="C9"/>
  <c r="C8"/>
  <c r="C7"/>
  <c r="E13"/>
  <c r="D13"/>
  <c r="E12"/>
  <c r="D12"/>
  <c r="E11"/>
  <c r="D11"/>
  <c r="E10"/>
  <c r="D10"/>
  <c r="G9"/>
  <c r="E9"/>
  <c r="D9"/>
  <c r="G8"/>
  <c r="E8"/>
  <c r="H176" i="1"/>
  <c r="E176"/>
  <c r="C176"/>
  <c r="H175"/>
  <c r="E175"/>
  <c r="E174"/>
  <c r="E173"/>
  <c r="E172"/>
  <c r="E171"/>
  <c r="C175"/>
  <c r="C174"/>
  <c r="H174"/>
  <c r="H173"/>
  <c r="H172"/>
  <c r="H171"/>
  <c r="C173"/>
  <c r="C172"/>
  <c r="C171"/>
  <c r="F167"/>
  <c r="F166"/>
  <c r="H167"/>
  <c r="E167"/>
  <c r="E166"/>
  <c r="D167"/>
  <c r="D166"/>
  <c r="D165"/>
  <c r="D12"/>
  <c r="C167"/>
  <c r="C166"/>
  <c r="C165"/>
  <c r="H166"/>
  <c r="H165"/>
  <c r="E165"/>
  <c r="E12"/>
  <c r="H164"/>
  <c r="C164"/>
  <c r="H155"/>
  <c r="F155"/>
  <c r="E155"/>
  <c r="D155"/>
  <c r="C155"/>
  <c r="H148"/>
  <c r="E148"/>
  <c r="E147"/>
  <c r="C148"/>
  <c r="C147"/>
  <c r="H147"/>
  <c r="H140"/>
  <c r="F140"/>
  <c r="E140"/>
  <c r="D140"/>
  <c r="C140"/>
  <c r="H134"/>
  <c r="F134"/>
  <c r="E134"/>
  <c r="D134"/>
  <c r="C134"/>
  <c r="D130"/>
  <c r="H130"/>
  <c r="F130"/>
  <c r="E130"/>
  <c r="C130"/>
  <c r="H126"/>
  <c r="F126"/>
  <c r="E126"/>
  <c r="E122"/>
  <c r="E121"/>
  <c r="D126"/>
  <c r="C126"/>
  <c r="H122"/>
  <c r="F122"/>
  <c r="D122"/>
  <c r="C122"/>
  <c r="C121"/>
  <c r="H111"/>
  <c r="F111"/>
  <c r="E111"/>
  <c r="E101"/>
  <c r="D111"/>
  <c r="C111"/>
  <c r="F101"/>
  <c r="D101"/>
  <c r="H101"/>
  <c r="C101"/>
  <c r="E97"/>
  <c r="E88"/>
  <c r="H97"/>
  <c r="F97"/>
  <c r="D97"/>
  <c r="D88"/>
  <c r="C97"/>
  <c r="H88"/>
  <c r="F88"/>
  <c r="C88"/>
  <c r="H81"/>
  <c r="F81"/>
  <c r="D81"/>
  <c r="C81"/>
  <c r="C80"/>
  <c r="C79"/>
  <c r="C45"/>
  <c r="C37"/>
  <c r="C51"/>
  <c r="C53"/>
  <c r="C60"/>
  <c r="C36"/>
  <c r="F164"/>
  <c r="F17"/>
  <c r="E164"/>
  <c r="E17"/>
  <c r="D164"/>
  <c r="D17"/>
  <c r="E70"/>
  <c r="H70"/>
  <c r="C70"/>
  <c r="H69"/>
  <c r="C69"/>
  <c r="H68"/>
  <c r="C68"/>
  <c r="H66"/>
  <c r="F66"/>
  <c r="D66"/>
  <c r="C66"/>
  <c r="D64"/>
  <c r="D63"/>
  <c r="H64"/>
  <c r="E64"/>
  <c r="C64"/>
  <c r="H63"/>
  <c r="E63"/>
  <c r="C63"/>
  <c r="D60"/>
  <c r="H60"/>
  <c r="E60"/>
  <c r="D53"/>
  <c r="H53"/>
  <c r="E53"/>
  <c r="H51"/>
  <c r="F51"/>
  <c r="D51"/>
  <c r="F30"/>
  <c r="H30"/>
  <c r="H23"/>
  <c r="H22"/>
  <c r="D30"/>
  <c r="C30"/>
  <c r="D23"/>
  <c r="D22"/>
  <c r="E23"/>
  <c r="C23"/>
  <c r="C22"/>
  <c r="C21"/>
  <c r="C20"/>
  <c r="H17"/>
  <c r="C17"/>
  <c r="H16"/>
  <c r="G16"/>
  <c r="C16"/>
  <c r="H15"/>
  <c r="C15"/>
  <c r="H14"/>
  <c r="F14"/>
  <c r="D14"/>
  <c r="C14"/>
  <c r="H13"/>
  <c r="C13"/>
  <c r="H12"/>
  <c r="C12"/>
  <c r="H11"/>
  <c r="E11"/>
  <c r="D11"/>
  <c r="C11"/>
  <c r="C10"/>
  <c r="C9"/>
  <c r="C19"/>
  <c r="C18"/>
  <c r="C8"/>
  <c r="C7"/>
  <c r="G7" i="2"/>
  <c r="E7"/>
  <c r="D15"/>
  <c r="D14"/>
  <c r="D8"/>
  <c r="D7"/>
  <c r="E13" i="1"/>
  <c r="H121"/>
  <c r="H80"/>
  <c r="H79"/>
  <c r="H45"/>
  <c r="H37"/>
  <c r="H36"/>
  <c r="H9"/>
  <c r="E69"/>
  <c r="E16"/>
  <c r="D70"/>
  <c r="D80"/>
  <c r="D121"/>
  <c r="D9"/>
  <c r="F23"/>
  <c r="E30"/>
  <c r="C77"/>
  <c r="E51"/>
  <c r="F53"/>
  <c r="F60"/>
  <c r="F64"/>
  <c r="E66"/>
  <c r="F70"/>
  <c r="F80"/>
  <c r="E81"/>
  <c r="D175"/>
  <c r="D174"/>
  <c r="D173"/>
  <c r="F175"/>
  <c r="F121"/>
  <c r="D148"/>
  <c r="D147"/>
  <c r="F148"/>
  <c r="F165"/>
  <c r="D176"/>
  <c r="F176"/>
  <c r="H10"/>
  <c r="H19"/>
  <c r="H18"/>
  <c r="H21"/>
  <c r="H20"/>
  <c r="H77"/>
  <c r="H8"/>
  <c r="H7"/>
  <c r="D79"/>
  <c r="D45"/>
  <c r="D37"/>
  <c r="D36"/>
  <c r="D10"/>
  <c r="D13"/>
  <c r="D19"/>
  <c r="D69"/>
  <c r="D16"/>
  <c r="E68"/>
  <c r="E15"/>
  <c r="F147"/>
  <c r="F174"/>
  <c r="D172"/>
  <c r="D171"/>
  <c r="E80"/>
  <c r="F69"/>
  <c r="F16"/>
  <c r="E22"/>
  <c r="F22"/>
  <c r="F12"/>
  <c r="F79"/>
  <c r="E14"/>
  <c r="F63"/>
  <c r="D8"/>
  <c r="D21"/>
  <c r="D68"/>
  <c r="D20"/>
  <c r="D77"/>
  <c r="D15"/>
  <c r="D7"/>
  <c r="F11"/>
  <c r="F68"/>
  <c r="F15"/>
  <c r="F45"/>
  <c r="F9"/>
  <c r="E9"/>
  <c r="E79"/>
  <c r="E45"/>
  <c r="E37"/>
  <c r="E36"/>
  <c r="E21"/>
  <c r="E20"/>
  <c r="F173"/>
  <c r="D18"/>
  <c r="F172"/>
  <c r="F13"/>
  <c r="E77"/>
  <c r="E10"/>
  <c r="E19"/>
  <c r="E18"/>
  <c r="E8"/>
  <c r="E7"/>
  <c r="F37"/>
  <c r="F171"/>
  <c r="F36"/>
  <c r="F77"/>
  <c r="F10"/>
  <c r="F21"/>
  <c r="G77"/>
  <c r="F20"/>
  <c r="F19"/>
  <c r="F8"/>
  <c r="F18"/>
  <c r="F7"/>
</calcChain>
</file>

<file path=xl/sharedStrings.xml><?xml version="1.0" encoding="utf-8"?>
<sst xmlns="http://schemas.openxmlformats.org/spreadsheetml/2006/main" count="430" uniqueCount="380">
  <si>
    <t>Cod</t>
  </si>
  <si>
    <t>Denumire indicator</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</si>
  <si>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</si>
  <si>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</si>
  <si>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</si>
  <si>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</si>
  <si>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</si>
  <si>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</si>
  <si>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</si>
  <si>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</si>
  <si>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</si>
  <si>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</si>
  <si>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</si>
  <si>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</si>
  <si>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</si>
  <si>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</si>
  <si>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</si>
  <si>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TITLUL III DOBANZI</t>
  </si>
  <si>
    <t>TITLUL VI TRANSFERURI INTRE UNITATI ALE ADMINISTRATIEI PUBLICE</t>
  </si>
  <si>
    <t>57. 00</t>
  </si>
  <si>
    <t>TITLUL IX ASISTENTA SOCIALA</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</si>
  <si>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</si>
  <si>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</si>
  <si>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</si>
  <si>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</si>
  <si>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</si>
  <si>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</si>
  <si>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</si>
  <si>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</si>
  <si>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</si>
  <si>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SANATATE</t>
  </si>
  <si>
    <t>66.00.05.70</t>
  </si>
  <si>
    <t>66 .05</t>
  </si>
  <si>
    <t>Cheltuieli de salarii in bani</t>
  </si>
  <si>
    <t>66.05.01</t>
  </si>
  <si>
    <t>Salarii de baza</t>
  </si>
  <si>
    <t>Indemnizatii platite unor persoane din afara unitatii</t>
  </si>
  <si>
    <t>66.05.10</t>
  </si>
  <si>
    <t>Indemnizatii de delegare</t>
  </si>
  <si>
    <t>66.05.10.01</t>
  </si>
  <si>
    <t>Indemnizatii de detasare</t>
  </si>
  <si>
    <t>66.05.10.01.01</t>
  </si>
  <si>
    <t>66.05.10.01.12</t>
  </si>
  <si>
    <t>Contributii</t>
  </si>
  <si>
    <t>66.05.10.01.13</t>
  </si>
  <si>
    <t>Contributii de asigurari sociale de stat</t>
  </si>
  <si>
    <t>Contributii de asigurari de somaj</t>
  </si>
  <si>
    <t>66.05.10.01.30</t>
  </si>
  <si>
    <t>Contributii de asigurari sociale de sanatate</t>
  </si>
  <si>
    <t>66.05.10.03.01</t>
  </si>
  <si>
    <t xml:space="preserve">Contributii de asigurari pentru accidente de munca si boli profesionale </t>
  </si>
  <si>
    <t>66.05.10.03.02</t>
  </si>
  <si>
    <t>Contributii pentru concedii si indemnizatii</t>
  </si>
  <si>
    <t>66.05.10.03.03</t>
  </si>
  <si>
    <t>66.05.10.03.04</t>
  </si>
  <si>
    <t>Bunuri si servicii</t>
  </si>
  <si>
    <t>66.05.10.03.06</t>
  </si>
  <si>
    <t>Furnituri de birou</t>
  </si>
  <si>
    <t>66.05.20</t>
  </si>
  <si>
    <t>Materiale pentru curatenie</t>
  </si>
  <si>
    <t>66.05.20.01</t>
  </si>
  <si>
    <t>Incalzit, iluminat si forta motrica</t>
  </si>
  <si>
    <t>66.05.20.01.01</t>
  </si>
  <si>
    <t>Apa, canal si salubritate</t>
  </si>
  <si>
    <t>66.05.20.01.02</t>
  </si>
  <si>
    <t>Carburanti si lubrifianti</t>
  </si>
  <si>
    <t>66.05.20.01.03</t>
  </si>
  <si>
    <t>Piese de schimb</t>
  </si>
  <si>
    <t>66.05.20.01.04</t>
  </si>
  <si>
    <t>Posta, telecomunicatii, radio, tv, internet</t>
  </si>
  <si>
    <t>66.05.20.01.05</t>
  </si>
  <si>
    <t>Materiale si prestari de servicii cu caracter functional din care:</t>
  </si>
  <si>
    <t>66.05.20.01.06</t>
  </si>
  <si>
    <t>Materiale si prestari de servicii cu caracter functional pt ch.proprii</t>
  </si>
  <si>
    <t>66.05.20.01.08</t>
  </si>
  <si>
    <t>Alte bunuri si servicii pentru intretinere si functionare, din care:</t>
  </si>
  <si>
    <t>66.05.20.01.09</t>
  </si>
  <si>
    <t xml:space="preserve"> - sume pentru servicii poştale în vederea distribuţiei cardurilor naţionale </t>
  </si>
  <si>
    <t xml:space="preserve">  - sume pentru servicii de mententanta si suport tehnic pentru sistemul ERP</t>
  </si>
  <si>
    <t>66.05.20.01.30</t>
  </si>
  <si>
    <t>Reparatii curente</t>
  </si>
  <si>
    <t>66.05.20.02</t>
  </si>
  <si>
    <t>Bunuri de natura obiectelor de inventar</t>
  </si>
  <si>
    <t>Alte obiecte de inventar</t>
  </si>
  <si>
    <t>Deplasari, detasari, transferari</t>
  </si>
  <si>
    <t>66.05.20.05</t>
  </si>
  <si>
    <t>Deplasari interne, detasari, transferari</t>
  </si>
  <si>
    <t>66.05.20.05.30</t>
  </si>
  <si>
    <t>Deplasari in strainatate</t>
  </si>
  <si>
    <t>66.05.20.06</t>
  </si>
  <si>
    <t>Carti, publicatii si materiale documentare</t>
  </si>
  <si>
    <t>66.05.20.06.01</t>
  </si>
  <si>
    <t>Consultanta si expertiza</t>
  </si>
  <si>
    <t>66.05.20.06.02</t>
  </si>
  <si>
    <t>Pregatire profesionala</t>
  </si>
  <si>
    <t>66.05.20.11</t>
  </si>
  <si>
    <t>Protectia muncii</t>
  </si>
  <si>
    <t>66.05.20.12</t>
  </si>
  <si>
    <t>Alte cheltuieli</t>
  </si>
  <si>
    <t>66.05.20.13</t>
  </si>
  <si>
    <t>Chirii</t>
  </si>
  <si>
    <t>66.05.20.14</t>
  </si>
  <si>
    <t>Alte cheltuieli cu bunuri si servicii</t>
  </si>
  <si>
    <t>66.05.20.30</t>
  </si>
  <si>
    <t>66.05.20.30.04</t>
  </si>
  <si>
    <t>Alte dobanzi</t>
  </si>
  <si>
    <t>66.05.20.30.30</t>
  </si>
  <si>
    <t>Dobanda datorata trezoreriei statului</t>
  </si>
  <si>
    <t>Despagubiri civile</t>
  </si>
  <si>
    <t>66.05.70</t>
  </si>
  <si>
    <t>Active fixe</t>
  </si>
  <si>
    <t>Constructii</t>
  </si>
  <si>
    <t>66.05.71</t>
  </si>
  <si>
    <t>Masini, echipamente si mijloace de transport</t>
  </si>
  <si>
    <t>66.05.71.01</t>
  </si>
  <si>
    <t>Mobilier, aparatura birotica si alte active corporale</t>
  </si>
  <si>
    <t>Alte active fixe</t>
  </si>
  <si>
    <t>66.05.71.01.02</t>
  </si>
  <si>
    <t>Reparatii capitale aferente activelor fixe</t>
  </si>
  <si>
    <t>Administratia centrala</t>
  </si>
  <si>
    <t>66.05.71.01.30</t>
  </si>
  <si>
    <t>Servicii publice descentralizate, din care:</t>
  </si>
  <si>
    <t xml:space="preserve"> Plati efectuate in anii precedenti si recuperate in anul curent</t>
  </si>
  <si>
    <t>Materiale si prestari de servicii cu caracter medical</t>
  </si>
  <si>
    <t>66.05.02</t>
  </si>
  <si>
    <t>Produse farmaceutice, materiale sanitare specifice si dispozitive medicale</t>
  </si>
  <si>
    <t>Medicamente cu si fara contributie personala</t>
  </si>
  <si>
    <t xml:space="preserve">    ~ activitatea curenta</t>
  </si>
  <si>
    <t>66.05.03.01</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</si>
  <si>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</si>
  <si>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</si>
  <si>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</si>
  <si>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</si>
  <si>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</si>
  <si>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</si>
  <si>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66.05.03.03</t>
  </si>
  <si>
    <t xml:space="preserve">          Programul national detratament pentru boli rare</t>
  </si>
  <si>
    <t xml:space="preserve">          Programul national de tratament al bolilor neurologice</t>
  </si>
  <si>
    <t>66.05.03.05</t>
  </si>
  <si>
    <t xml:space="preserve">          Programul national de tratament al hemofiliei si talasemiei</t>
  </si>
  <si>
    <t>66.05.04</t>
  </si>
  <si>
    <t xml:space="preserve">          Programul national  de diabet zaharat</t>
  </si>
  <si>
    <t>66.05.04.01</t>
  </si>
  <si>
    <t xml:space="preserve">          Programul national de boli endocrine</t>
  </si>
  <si>
    <t xml:space="preserve">          Programul national de transplant de organe, tesuturi si celule de origine umana</t>
  </si>
  <si>
    <t xml:space="preserve">         Programul national de sanatate mintala</t>
  </si>
  <si>
    <t>66.05.04.02</t>
  </si>
  <si>
    <t xml:space="preserve">          Programul national de oncologie</t>
  </si>
  <si>
    <t>66.05.04.03</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</si>
  <si>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</si>
  <si>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</si>
  <si>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</si>
  <si>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</si>
  <si>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</si>
  <si>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</si>
  <si>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</si>
  <si>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</si>
  <si>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66.05.04.05</t>
  </si>
  <si>
    <t xml:space="preserve">         Programul national de boli cardiovasculare</t>
  </si>
  <si>
    <t xml:space="preserve">       Programul national de sanatate mintala</t>
  </si>
  <si>
    <t xml:space="preserve"> Subprogramul de reconstructie mamara dupa afectiuni oncologice prin endoprotezare</t>
  </si>
  <si>
    <t>66.05.05</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</si>
  <si>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</si>
  <si>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</si>
  <si>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</si>
  <si>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</si>
  <si>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</si>
  <si>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</si>
  <si>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</si>
  <si>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66.05.06</t>
  </si>
  <si>
    <t>Servicii medicale in ambulator</t>
  </si>
  <si>
    <t>Asistenta medicala primara, din care:</t>
  </si>
  <si>
    <t xml:space="preserve">   - activitate curenta</t>
  </si>
  <si>
    <t>66.05.07</t>
  </si>
  <si>
    <t xml:space="preserve">  - centre de permanenta</t>
  </si>
  <si>
    <t>66.05.11</t>
  </si>
  <si>
    <t>Asistenta medicala  pentru specialitati clinice, din care:</t>
  </si>
  <si>
    <t>66.05.56</t>
  </si>
  <si>
    <t>~  OUG 35/2015</t>
  </si>
  <si>
    <t>66.05.56.02</t>
  </si>
  <si>
    <t>Asistenta medicala stomatologica, din care:</t>
  </si>
  <si>
    <t xml:space="preserve">   -  sume pentru servicii medicale tratament si medicatie pentru personalul contractual din sistemul sanitar</t>
  </si>
  <si>
    <t>68.05.57.00</t>
  </si>
  <si>
    <t>68.05.57.02</t>
  </si>
  <si>
    <t>Asistenta medicala pentru specialitati paraclinice, din care:</t>
  </si>
  <si>
    <t>68.05.57.02.01</t>
  </si>
  <si>
    <t xml:space="preserve">    ~ Subprogramul de monitorizarea activa a terapiilor specifice oncologice  prin PET CT</t>
  </si>
  <si>
    <t>68.05.05.01</t>
  </si>
  <si>
    <t xml:space="preserve">    ~  sume pentru evaluarea anuala a bolnavilor cu diabet zaharat (hemoglobina glicata)</t>
  </si>
  <si>
    <t>68.05.06</t>
  </si>
  <si>
    <t xml:space="preserve">    ~ Subprogramul de diagnostic genetic al tumorilor solide maligne ( sarcom Ewing si neuroblastom ) la copii si adulti</t>
  </si>
  <si>
    <t>97. 05</t>
  </si>
  <si>
    <t xml:space="preserve">Asistenta medicala in centrele medicale multifunctionale, din care: </t>
  </si>
  <si>
    <t>Servicii de urgenta prespitalicesti si transport sanitar</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</si>
  <si>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</si>
  <si>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</si>
  <si>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</si>
  <si>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</si>
  <si>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</si>
  <si>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Unitati de recuperare-reabilitare a sanatatii, din care:</t>
  </si>
  <si>
    <t xml:space="preserve">   ~ personal contractual</t>
  </si>
  <si>
    <t>Ingrijiri medicale la domiciliu</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</si>
  <si>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</si>
  <si>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</si>
  <si>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</si>
  <si>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</si>
  <si>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 xml:space="preserve">
-  influente cresteri salariale conform Legii 250/2016 privind aprobarea Ordonanţei de urgenţă a Guvernului nr. 20/2016 pentru modificarea şi completarea Ordonanţei de urgenţă a Guvernului nr. 57/2015 privind salarizarea personalului plătit din fonduri publice în anul 2016
</t>
  </si>
  <si>
    <t xml:space="preserve">
 - influente aferente gărzilor efectuate de personalul sanitar conform OUG 43/2016
</t>
  </si>
  <si>
    <t xml:space="preserve">     ~ influente financiare salariale conform O.G. nr.7 /2017 </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</si>
  <si>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</si>
  <si>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</si>
  <si>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Ajutoare sociale</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</si>
  <si>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</si>
  <si>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</si>
  <si>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</si>
  <si>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</si>
  <si>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</si>
  <si>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 xml:space="preserve">  ~ hotarari judecatoresti</t>
  </si>
  <si>
    <r>
      <t xml:space="preserve">Alte drepturi salariale in bani, </t>
    </r>
    <r>
      <rPr>
        <sz val="10"/>
        <rFont val="Palatino Linotype"/>
        <family val="1"/>
      </rPr>
      <t>din care:</t>
    </r>
  </si>
  <si>
    <t>CONT DE EXECUTIE CHELTUIELI NOIEMBRIE  2017</t>
  </si>
  <si>
    <t>formule</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</si>
  <si>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</si>
  <si>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</si>
  <si>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</si>
  <si>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</si>
  <si>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</si>
  <si>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</si>
  <si>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</si>
  <si>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</si>
  <si>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</si>
  <si>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</si>
  <si>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</si>
  <si>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</si>
  <si>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</si>
  <si>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</si>
  <si>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</si>
  <si>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</si>
  <si>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</si>
  <si>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</si>
  <si>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</si>
  <si>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</si>
  <si>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</si>
  <si>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</si>
  <si>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</si>
  <si>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</si>
  <si>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</si>
  <si>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</si>
  <si>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</si>
  <si>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</si>
  <si>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</si>
  <si>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</si>
  <si>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</si>
  <si>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</si>
  <si>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</si>
  <si>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</si>
  <si>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</si>
  <si>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</si>
  <si>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</si>
  <si>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20.05.07.01</t>
  </si>
  <si>
    <t>Contributii pentru concedii si indemnizatii de la persoane juridice sau fizice</t>
  </si>
  <si>
    <t>20.05.07.02</t>
  </si>
  <si>
    <t>Contributii pentru concedii si indemnizatii datorate de persoanele aflate in somaj</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</si>
  <si>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</si>
  <si>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</si>
  <si>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</si>
  <si>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</si>
  <si>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</si>
  <si>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</si>
  <si>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</si>
  <si>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</si>
  <si>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</si>
  <si>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</si>
  <si>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</si>
  <si>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</si>
  <si>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</si>
  <si>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</si>
  <si>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</si>
  <si>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</si>
  <si>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</si>
  <si>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</si>
  <si>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</si>
  <si>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</si>
  <si>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</si>
  <si>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</si>
  <si>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</si>
  <si>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</si>
  <si>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</si>
  <si>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</si>
  <si>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</si>
  <si>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</si>
  <si>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</si>
  <si>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</si>
  <si>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</si>
  <si>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</si>
  <si>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</si>
  <si>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</si>
  <si>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</si>
  <si>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</si>
  <si>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</si>
  <si>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</si>
  <si>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</si>
  <si>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</si>
  <si>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</si>
  <si>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</si>
  <si>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</si>
  <si>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</si>
  <si>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</si>
  <si>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</si>
  <si>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</si>
  <si>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</si>
  <si>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</si>
  <si>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</si>
  <si>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</si>
  <si>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</si>
  <si>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</si>
  <si>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</si>
  <si>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</si>
  <si>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</si>
  <si>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</si>
  <si>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</si>
  <si>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</si>
  <si>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</si>
  <si>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</si>
  <si>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</si>
  <si>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</si>
  <si>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</si>
  <si>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</si>
  <si>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</si>
  <si>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</si>
  <si>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</si>
  <si>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</si>
  <si>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</si>
  <si>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</si>
  <si>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</si>
  <si>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</si>
  <si>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</si>
  <si>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</si>
  <si>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</si>
  <si>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</si>
  <si>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</si>
  <si>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</si>
  <si>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</si>
  <si>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</si>
  <si>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</si>
  <si>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</si>
  <si>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</si>
  <si>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</si>
  <si>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</si>
  <si>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</si>
  <si>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</si>
  <si>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</si>
  <si>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</si>
  <si>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</si>
  <si>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</si>
  <si>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</si>
  <si>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</si>
  <si>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</si>
  <si>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</si>
  <si>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</si>
  <si>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</si>
  <si>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</si>
  <si>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</si>
  <si>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</si>
  <si>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</si>
  <si>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</si>
  <si>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</si>
  <si>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</si>
  <si>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</si>
  <si>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</si>
  <si>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</si>
  <si>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</si>
  <si>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</si>
  <si>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Raspundem de realitatea si exactitatea datelor</t>
  </si>
  <si>
    <t>Presedinte - Director General</t>
  </si>
  <si>
    <t>CONT DE EXECUTIE VENITURI NOIEMBRIE   2017</t>
  </si>
  <si>
    <t>lei</t>
  </si>
  <si>
    <t>21.05.26</t>
  </si>
  <si>
    <t>Ec. Chitariu Mihaela</t>
  </si>
  <si>
    <t>Director Economic</t>
  </si>
  <si>
    <t>Ec. Topala Bianca</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</si>
</sst>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0;[Red]#,##0.00"/>
  </numFmts>
  <fonts count="29">
    <font>
      <sz val="10"/>
      <name val="Arial"/>
      <charset val="238"/>
    </font>
    <font>
      <sz val="10"/>
      <name val="Arial"/>
      <family val="2"/>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sz val="10"/>
      <name val="Arial"/>
      <family val="2"/>
      <charset val="238"/>
    </font>
    <font>
      <b/>
      <sz val="11"/>
      <name val="Palatino Linotype"/>
      <family val="1"/>
      <charset val="238"/>
    </font>
    <font>
      <i/>
      <sz val="10"/>
      <name val="Palatino Linotype"/>
      <family val="1"/>
      <charset val="238"/>
    </font>
    <font>
      <b/>
      <i/>
      <sz val="11"/>
      <name val="Palatino Linotype"/>
      <family val="1"/>
      <charset val="238"/>
    </font>
    <font>
      <sz val="10"/>
      <color indexed="8"/>
      <name val="Palatino Linotype"/>
      <family val="1"/>
      <charset val="238"/>
    </font>
    <font>
      <b/>
      <sz val="10"/>
      <color indexed="8"/>
      <name val="Palatino Linotype"/>
      <family val="1"/>
      <charset val="238"/>
    </font>
    <font>
      <sz val="10"/>
      <name val="Arial"/>
      <family val="2"/>
    </font>
    <font>
      <sz val="12"/>
      <name val="Arial"/>
      <family val="2"/>
    </font>
    <font>
      <sz val="10"/>
      <name val="Palatino Linotype"/>
      <family val="1"/>
    </font>
    <font>
      <b/>
      <i/>
      <sz val="10"/>
      <name val="Arial"/>
      <family val="2"/>
    </font>
    <font>
      <b/>
      <i/>
      <sz val="14"/>
      <name val="Arial"/>
      <family val="2"/>
    </font>
    <font>
      <b/>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color indexed="8"/>
      <name val="Arial"/>
      <family val="2"/>
    </font>
    <font>
      <sz val="11"/>
      <name val="Arial"/>
      <family val="2"/>
      <charset val="238"/>
    </font>
    <font>
      <i/>
      <sz val="11"/>
      <name val="Arial"/>
      <family val="2"/>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12" fillId="0" borderId="0" applyFont="0" applyFill="0" applyBorder="0" applyAlignment="0" applyProtection="0"/>
    <xf numFmtId="3" fontId="6" fillId="0" borderId="0"/>
    <xf numFmtId="0" fontId="12" fillId="0" borderId="0"/>
    <xf numFmtId="0" fontId="12" fillId="0" borderId="0"/>
    <xf numFmtId="0" fontId="12" fillId="0" borderId="0"/>
    <xf numFmtId="0" fontId="13" fillId="0" borderId="0"/>
    <xf numFmtId="0" fontId="1" fillId="0" borderId="0"/>
    <xf numFmtId="0" fontId="6" fillId="0" borderId="0"/>
    <xf numFmtId="0" fontId="6" fillId="0" borderId="0"/>
    <xf numFmtId="0" fontId="1" fillId="0" borderId="0"/>
    <xf numFmtId="9" fontId="12" fillId="0" borderId="0" applyFont="0" applyFill="0" applyBorder="0" applyAlignment="0" applyProtection="0"/>
    <xf numFmtId="0" fontId="12" fillId="0" borderId="0"/>
  </cellStyleXfs>
  <cellXfs count="145">
    <xf numFmtId="0" fontId="0" fillId="0" borderId="0" xfId="0"/>
    <xf numFmtId="49" fontId="2" fillId="0" borderId="0" xfId="0" applyNumberFormat="1" applyFont="1" applyFill="1" applyBorder="1" applyAlignment="1">
      <alignment vertical="top" wrapText="1"/>
    </xf>
    <xf numFmtId="3" fontId="3"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3" fontId="2" fillId="0" borderId="0" xfId="0" applyNumberFormat="1" applyFont="1" applyFill="1" applyBorder="1"/>
    <xf numFmtId="0" fontId="2" fillId="0" borderId="0" xfId="0" applyFont="1" applyFill="1"/>
    <xf numFmtId="3" fontId="5" fillId="0" borderId="0" xfId="0" applyNumberFormat="1" applyFont="1" applyFill="1" applyBorder="1" applyAlignment="1">
      <alignment wrapText="1"/>
    </xf>
    <xf numFmtId="3" fontId="4" fillId="0" borderId="0" xfId="0" applyNumberFormat="1" applyFont="1" applyFill="1" applyBorder="1" applyAlignment="1">
      <alignment horizontal="center" wrapText="1"/>
    </xf>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49" fontId="5" fillId="0" borderId="1" xfId="0" applyNumberFormat="1" applyFont="1" applyFill="1" applyBorder="1" applyAlignment="1">
      <alignment horizontal="center" vertical="top" wrapText="1"/>
    </xf>
    <xf numFmtId="3" fontId="5"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4" fontId="5" fillId="0" borderId="0" xfId="0" applyNumberFormat="1" applyFont="1" applyFill="1" applyBorder="1"/>
    <xf numFmtId="49" fontId="5" fillId="0" borderId="1" xfId="0" applyNumberFormat="1" applyFont="1" applyFill="1" applyBorder="1" applyAlignment="1">
      <alignment vertical="top" wrapText="1"/>
    </xf>
    <xf numFmtId="164" fontId="5" fillId="0" borderId="1" xfId="8" applyNumberFormat="1" applyFont="1" applyFill="1" applyBorder="1" applyAlignment="1" applyProtection="1">
      <alignment horizontal="left" wrapText="1"/>
    </xf>
    <xf numFmtId="3" fontId="5" fillId="0" borderId="1" xfId="9" applyNumberFormat="1" applyFont="1" applyFill="1" applyBorder="1" applyAlignment="1" applyProtection="1">
      <alignment horizontal="right" wrapText="1"/>
    </xf>
    <xf numFmtId="3" fontId="5" fillId="0" borderId="0" xfId="0" applyNumberFormat="1" applyFont="1" applyFill="1" applyBorder="1"/>
    <xf numFmtId="165" fontId="5" fillId="0" borderId="0" xfId="0" applyNumberFormat="1" applyFont="1" applyFill="1" applyBorder="1"/>
    <xf numFmtId="4" fontId="5" fillId="0" borderId="0" xfId="0" applyNumberFormat="1" applyFont="1" applyFill="1"/>
    <xf numFmtId="0" fontId="5" fillId="0" borderId="0" xfId="0" applyFont="1" applyFill="1"/>
    <xf numFmtId="164" fontId="5" fillId="0" borderId="1" xfId="8" applyNumberFormat="1" applyFont="1" applyFill="1" applyBorder="1" applyAlignment="1">
      <alignment wrapText="1"/>
    </xf>
    <xf numFmtId="3" fontId="5" fillId="0" borderId="1" xfId="9" applyNumberFormat="1" applyFont="1" applyFill="1" applyBorder="1" applyAlignment="1">
      <alignment horizontal="right" wrapText="1"/>
    </xf>
    <xf numFmtId="49" fontId="5" fillId="0" borderId="1" xfId="0" applyNumberFormat="1" applyFont="1" applyFill="1" applyBorder="1" applyAlignment="1">
      <alignment horizontal="left" vertical="top" wrapText="1"/>
    </xf>
    <xf numFmtId="4" fontId="2" fillId="0" borderId="1" xfId="8" applyNumberFormat="1" applyFont="1" applyFill="1" applyBorder="1" applyAlignment="1">
      <alignment wrapText="1"/>
    </xf>
    <xf numFmtId="3" fontId="4" fillId="0" borderId="1" xfId="0" applyNumberFormat="1" applyFont="1" applyFill="1" applyBorder="1" applyAlignment="1">
      <alignment horizontal="right"/>
    </xf>
    <xf numFmtId="3" fontId="2" fillId="0" borderId="1" xfId="9" applyNumberFormat="1" applyFont="1" applyFill="1" applyBorder="1" applyAlignment="1" applyProtection="1">
      <alignment horizontal="right" wrapText="1"/>
    </xf>
    <xf numFmtId="3" fontId="2" fillId="0" borderId="1" xfId="0" applyNumberFormat="1" applyFont="1" applyFill="1" applyBorder="1"/>
    <xf numFmtId="164" fontId="2" fillId="0" borderId="1" xfId="8" applyNumberFormat="1" applyFont="1" applyFill="1" applyBorder="1" applyAlignment="1">
      <alignment wrapText="1"/>
    </xf>
    <xf numFmtId="49" fontId="2" fillId="0" borderId="1" xfId="0" applyNumberFormat="1" applyFont="1" applyFill="1" applyBorder="1" applyAlignment="1">
      <alignment vertical="top" wrapText="1"/>
    </xf>
    <xf numFmtId="164" fontId="2" fillId="0" borderId="1" xfId="8" applyNumberFormat="1" applyFont="1" applyFill="1" applyBorder="1" applyAlignment="1" applyProtection="1">
      <alignment horizontal="left" vertical="center" wrapText="1"/>
    </xf>
    <xf numFmtId="3" fontId="7" fillId="0" borderId="1" xfId="9" applyNumberFormat="1" applyFont="1" applyFill="1" applyBorder="1" applyAlignment="1">
      <alignment horizontal="right" wrapText="1"/>
    </xf>
    <xf numFmtId="3" fontId="8" fillId="0" borderId="0" xfId="0" applyNumberFormat="1" applyFont="1" applyFill="1" applyBorder="1"/>
    <xf numFmtId="0" fontId="8" fillId="0" borderId="0" xfId="0" applyFont="1" applyFill="1"/>
    <xf numFmtId="164" fontId="8" fillId="0" borderId="1" xfId="8" applyNumberFormat="1" applyFont="1" applyFill="1" applyBorder="1" applyAlignment="1">
      <alignment wrapText="1"/>
    </xf>
    <xf numFmtId="3" fontId="9" fillId="0" borderId="1" xfId="0" applyNumberFormat="1" applyFont="1" applyFill="1" applyBorder="1" applyAlignment="1">
      <alignment horizontal="right"/>
    </xf>
    <xf numFmtId="49" fontId="8" fillId="0" borderId="1" xfId="0" applyNumberFormat="1" applyFont="1" applyFill="1" applyBorder="1" applyAlignment="1">
      <alignment vertical="top" wrapText="1"/>
    </xf>
    <xf numFmtId="3" fontId="5" fillId="0" borderId="1" xfId="9" applyNumberFormat="1" applyFont="1" applyFill="1" applyBorder="1" applyAlignment="1">
      <alignment horizontal="right"/>
    </xf>
    <xf numFmtId="3" fontId="2" fillId="0" borderId="1" xfId="0" applyNumberFormat="1" applyFont="1" applyFill="1" applyBorder="1" applyAlignment="1">
      <alignment vertical="top" wrapText="1"/>
    </xf>
    <xf numFmtId="164" fontId="5" fillId="0" borderId="1" xfId="9" applyNumberFormat="1" applyFont="1" applyFill="1" applyBorder="1" applyAlignment="1">
      <alignment wrapText="1"/>
    </xf>
    <xf numFmtId="164" fontId="2" fillId="0" borderId="1" xfId="9" applyNumberFormat="1" applyFont="1" applyFill="1" applyBorder="1" applyAlignment="1">
      <alignment wrapText="1"/>
    </xf>
    <xf numFmtId="3" fontId="7" fillId="0" borderId="1" xfId="9" applyNumberFormat="1" applyFont="1" applyFill="1" applyBorder="1" applyAlignment="1" applyProtection="1">
      <alignment horizontal="right" wrapText="1"/>
    </xf>
    <xf numFmtId="4"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left" wrapText="1"/>
    </xf>
    <xf numFmtId="3" fontId="8" fillId="0" borderId="1" xfId="0" applyNumberFormat="1" applyFont="1" applyFill="1" applyBorder="1" applyAlignment="1">
      <alignment horizontal="right"/>
    </xf>
    <xf numFmtId="4" fontId="5" fillId="0" borderId="1" xfId="0" applyNumberFormat="1" applyFont="1" applyFill="1" applyBorder="1" applyAlignment="1" applyProtection="1">
      <alignment horizontal="left" wrapText="1"/>
    </xf>
    <xf numFmtId="164" fontId="10" fillId="0" borderId="1" xfId="8" applyNumberFormat="1" applyFont="1" applyFill="1" applyBorder="1" applyAlignment="1">
      <alignment wrapText="1"/>
    </xf>
    <xf numFmtId="4" fontId="2" fillId="0" borderId="1" xfId="8" applyNumberFormat="1" applyFont="1" applyFill="1" applyBorder="1" applyAlignment="1" applyProtection="1">
      <alignment wrapText="1"/>
    </xf>
    <xf numFmtId="3" fontId="2" fillId="0" borderId="1" xfId="0" applyNumberFormat="1" applyFont="1" applyFill="1" applyBorder="1" applyProtection="1"/>
    <xf numFmtId="3" fontId="5" fillId="0" borderId="0" xfId="0" applyNumberFormat="1" applyFont="1" applyFill="1" applyBorder="1" applyProtection="1"/>
    <xf numFmtId="164" fontId="10" fillId="0" borderId="1" xfId="8" applyNumberFormat="1" applyFont="1" applyFill="1" applyBorder="1" applyAlignment="1">
      <alignment horizontal="left" vertical="center" wrapText="1"/>
    </xf>
    <xf numFmtId="164" fontId="11" fillId="0" borderId="1" xfId="9" applyNumberFormat="1" applyFont="1" applyFill="1" applyBorder="1" applyAlignment="1">
      <alignment horizontal="left" vertical="center" wrapText="1"/>
    </xf>
    <xf numFmtId="164" fontId="10" fillId="0" borderId="1" xfId="9" applyNumberFormat="1" applyFont="1" applyFill="1" applyBorder="1" applyAlignment="1">
      <alignment horizontal="left" vertical="center" wrapText="1"/>
    </xf>
    <xf numFmtId="3" fontId="2" fillId="0" borderId="0" xfId="0" applyNumberFormat="1" applyFont="1" applyFill="1" applyBorder="1" applyProtection="1"/>
    <xf numFmtId="3" fontId="2" fillId="2" borderId="1" xfId="0" applyNumberFormat="1" applyFont="1" applyFill="1" applyBorder="1" applyAlignment="1">
      <alignment vertical="top" wrapText="1"/>
    </xf>
    <xf numFmtId="3" fontId="2" fillId="0" borderId="1" xfId="0" applyNumberFormat="1" applyFont="1" applyFill="1" applyBorder="1" applyAlignment="1" applyProtection="1">
      <alignment vertical="top" wrapText="1"/>
    </xf>
    <xf numFmtId="3" fontId="2" fillId="0" borderId="1" xfId="8" applyNumberFormat="1" applyFont="1" applyFill="1" applyBorder="1" applyAlignment="1">
      <alignment wrapText="1"/>
    </xf>
    <xf numFmtId="164" fontId="5" fillId="0" borderId="1" xfId="7" applyNumberFormat="1" applyFont="1" applyFill="1" applyBorder="1" applyAlignment="1">
      <alignment vertical="top" wrapText="1"/>
    </xf>
    <xf numFmtId="49" fontId="5" fillId="0" borderId="1" xfId="0" applyNumberFormat="1" applyFont="1" applyFill="1" applyBorder="1" applyAlignment="1" applyProtection="1">
      <alignment vertical="top" wrapText="1"/>
    </xf>
    <xf numFmtId="49" fontId="2" fillId="0" borderId="1" xfId="0" applyNumberFormat="1" applyFont="1" applyFill="1" applyBorder="1" applyAlignment="1" applyProtection="1">
      <alignment vertical="top" wrapText="1"/>
    </xf>
    <xf numFmtId="164" fontId="5" fillId="0" borderId="1" xfId="10" applyNumberFormat="1" applyFont="1" applyFill="1" applyBorder="1" applyAlignment="1" applyProtection="1">
      <alignment vertical="top" wrapText="1"/>
    </xf>
    <xf numFmtId="4" fontId="2" fillId="0" borderId="1" xfId="0" applyNumberFormat="1" applyFont="1" applyFill="1" applyBorder="1"/>
    <xf numFmtId="4" fontId="2" fillId="0" borderId="0" xfId="0" applyNumberFormat="1" applyFont="1" applyFill="1" applyBorder="1"/>
    <xf numFmtId="4" fontId="2" fillId="0" borderId="1" xfId="0" applyNumberFormat="1" applyFont="1" applyFill="1" applyBorder="1" applyAlignment="1">
      <alignment horizontal="left" vertical="center" wrapText="1"/>
    </xf>
    <xf numFmtId="2" fontId="2" fillId="0" borderId="1" xfId="8" applyNumberFormat="1" applyFont="1" applyFill="1" applyBorder="1" applyAlignment="1">
      <alignment wrapText="1"/>
    </xf>
    <xf numFmtId="164" fontId="5" fillId="0" borderId="1" xfId="8" applyNumberFormat="1" applyFont="1" applyFill="1" applyBorder="1" applyAlignment="1"/>
    <xf numFmtId="164" fontId="2" fillId="0" borderId="1" xfId="8" applyNumberFormat="1" applyFont="1" applyFill="1" applyBorder="1" applyAlignment="1"/>
    <xf numFmtId="164" fontId="2" fillId="2" borderId="1" xfId="8" applyNumberFormat="1" applyFont="1" applyFill="1" applyBorder="1" applyAlignment="1">
      <alignment wrapText="1"/>
    </xf>
    <xf numFmtId="3" fontId="4" fillId="2" borderId="1" xfId="0" applyNumberFormat="1" applyFont="1" applyFill="1" applyBorder="1" applyAlignment="1">
      <alignment horizontal="right"/>
    </xf>
    <xf numFmtId="3" fontId="2" fillId="2" borderId="1" xfId="9" applyNumberFormat="1" applyFont="1" applyFill="1" applyBorder="1" applyAlignment="1" applyProtection="1">
      <alignment horizontal="right" wrapText="1"/>
    </xf>
    <xf numFmtId="3" fontId="2" fillId="2" borderId="1" xfId="0" applyNumberFormat="1" applyFont="1" applyFill="1" applyBorder="1"/>
    <xf numFmtId="0" fontId="12" fillId="0" borderId="0" xfId="3" applyFill="1" applyAlignment="1">
      <alignment wrapText="1"/>
    </xf>
    <xf numFmtId="0" fontId="15" fillId="0" borderId="0" xfId="3" applyFont="1" applyFill="1" applyAlignment="1">
      <alignment horizontal="left"/>
    </xf>
    <xf numFmtId="4" fontId="16" fillId="0" borderId="0" xfId="3" applyNumberFormat="1" applyFont="1" applyFill="1" applyAlignment="1">
      <alignment horizontal="center"/>
    </xf>
    <xf numFmtId="0" fontId="12" fillId="0" borderId="0" xfId="3" applyFill="1"/>
    <xf numFmtId="4" fontId="12" fillId="0" borderId="0" xfId="3" applyNumberFormat="1" applyFill="1" applyBorder="1"/>
    <xf numFmtId="0" fontId="12" fillId="0" borderId="0" xfId="3" applyFill="1" applyBorder="1"/>
    <xf numFmtId="0" fontId="16" fillId="0" borderId="0" xfId="3" applyFont="1" applyFill="1" applyAlignment="1">
      <alignment horizontal="left"/>
    </xf>
    <xf numFmtId="0" fontId="17" fillId="0" borderId="0" xfId="3" applyFont="1" applyFill="1" applyAlignment="1">
      <alignment vertical="center" wrapText="1"/>
    </xf>
    <xf numFmtId="0" fontId="17" fillId="0" borderId="0" xfId="3" applyFont="1" applyFill="1" applyBorder="1" applyAlignment="1">
      <alignment horizontal="left"/>
    </xf>
    <xf numFmtId="0" fontId="15" fillId="0" borderId="0" xfId="3" applyFont="1" applyFill="1" applyBorder="1"/>
    <xf numFmtId="0" fontId="12" fillId="0" borderId="0" xfId="3" applyFont="1" applyFill="1" applyBorder="1"/>
    <xf numFmtId="4" fontId="12" fillId="0" borderId="0" xfId="3" applyNumberFormat="1" applyFont="1" applyFill="1" applyBorder="1"/>
    <xf numFmtId="0" fontId="15" fillId="0" borderId="0" xfId="3" applyFont="1" applyFill="1" applyAlignment="1">
      <alignment horizontal="center"/>
    </xf>
    <xf numFmtId="4" fontId="17" fillId="0" borderId="1" xfId="3" applyNumberFormat="1" applyFont="1" applyFill="1" applyBorder="1" applyAlignment="1">
      <alignment horizontal="center" vertical="center" wrapText="1"/>
    </xf>
    <xf numFmtId="4" fontId="19" fillId="0" borderId="1" xfId="3" applyNumberFormat="1" applyFont="1" applyFill="1" applyBorder="1" applyAlignment="1">
      <alignment horizontal="center" vertical="center" wrapText="1"/>
    </xf>
    <xf numFmtId="3" fontId="17" fillId="0" borderId="1" xfId="3" applyNumberFormat="1" applyFont="1" applyFill="1" applyBorder="1" applyAlignment="1">
      <alignment horizontal="center" vertical="center" wrapText="1"/>
    </xf>
    <xf numFmtId="4" fontId="17" fillId="0" borderId="0" xfId="3" applyNumberFormat="1" applyFont="1" applyFill="1" applyBorder="1" applyAlignment="1">
      <alignment horizontal="center" vertical="center" wrapText="1"/>
    </xf>
    <xf numFmtId="0" fontId="12" fillId="0" borderId="0" xfId="3" applyFont="1" applyFill="1"/>
    <xf numFmtId="3" fontId="17" fillId="0" borderId="1" xfId="3" applyNumberFormat="1" applyFont="1" applyFill="1" applyBorder="1" applyAlignment="1">
      <alignment horizontal="center"/>
    </xf>
    <xf numFmtId="3" fontId="17" fillId="0" borderId="1" xfId="3" applyNumberFormat="1" applyFont="1" applyFill="1" applyBorder="1" applyAlignment="1">
      <alignment horizontal="center" wrapText="1"/>
    </xf>
    <xf numFmtId="3" fontId="17" fillId="0" borderId="0" xfId="3" applyNumberFormat="1" applyFont="1" applyFill="1" applyBorder="1" applyAlignment="1">
      <alignment horizontal="center"/>
    </xf>
    <xf numFmtId="3" fontId="12" fillId="0" borderId="0" xfId="3" applyNumberFormat="1" applyFont="1" applyFill="1" applyBorder="1"/>
    <xf numFmtId="3" fontId="12" fillId="0" borderId="0" xfId="3" applyNumberFormat="1" applyFont="1" applyFill="1"/>
    <xf numFmtId="49" fontId="20" fillId="0" borderId="1" xfId="3" applyNumberFormat="1" applyFont="1" applyFill="1" applyBorder="1" applyAlignment="1">
      <alignment horizontal="left"/>
    </xf>
    <xf numFmtId="4" fontId="17" fillId="0" borderId="1" xfId="3" applyNumberFormat="1" applyFont="1" applyFill="1" applyBorder="1" applyAlignment="1">
      <alignment wrapText="1"/>
    </xf>
    <xf numFmtId="3" fontId="17" fillId="0" borderId="1" xfId="3" applyNumberFormat="1" applyFont="1" applyFill="1" applyBorder="1"/>
    <xf numFmtId="4" fontId="17" fillId="0" borderId="0" xfId="3" applyNumberFormat="1" applyFont="1" applyFill="1" applyBorder="1"/>
    <xf numFmtId="3" fontId="12" fillId="0" borderId="0" xfId="3" applyNumberFormat="1" applyFill="1" applyBorder="1"/>
    <xf numFmtId="49" fontId="21" fillId="0" borderId="1" xfId="3" applyNumberFormat="1" applyFont="1" applyFill="1" applyBorder="1" applyAlignment="1">
      <alignment horizontal="left"/>
    </xf>
    <xf numFmtId="4" fontId="12" fillId="0" borderId="1" xfId="3" applyNumberFormat="1" applyFont="1" applyFill="1" applyBorder="1" applyAlignment="1">
      <alignment wrapText="1"/>
    </xf>
    <xf numFmtId="3" fontId="12" fillId="0" borderId="1" xfId="3" applyNumberFormat="1" applyFont="1" applyFill="1" applyBorder="1"/>
    <xf numFmtId="4" fontId="22" fillId="0" borderId="1" xfId="3" applyNumberFormat="1" applyFont="1" applyFill="1" applyBorder="1" applyAlignment="1">
      <alignment wrapText="1"/>
    </xf>
    <xf numFmtId="4" fontId="23" fillId="0" borderId="1" xfId="3" applyNumberFormat="1" applyFont="1" applyFill="1" applyBorder="1" applyAlignment="1">
      <alignment wrapText="1"/>
    </xf>
    <xf numFmtId="3" fontId="19" fillId="0" borderId="1" xfId="3" applyNumberFormat="1" applyFont="1" applyFill="1" applyBorder="1"/>
    <xf numFmtId="4" fontId="24" fillId="0" borderId="1" xfId="3" applyNumberFormat="1" applyFont="1" applyFill="1" applyBorder="1" applyAlignment="1">
      <alignment wrapText="1"/>
    </xf>
    <xf numFmtId="0" fontId="21" fillId="0" borderId="1" xfId="3" applyFont="1" applyFill="1" applyBorder="1" applyAlignment="1">
      <alignment wrapText="1"/>
    </xf>
    <xf numFmtId="49" fontId="18" fillId="0" borderId="1" xfId="3" applyNumberFormat="1" applyFont="1" applyFill="1" applyBorder="1" applyAlignment="1">
      <alignment horizontal="left"/>
    </xf>
    <xf numFmtId="0" fontId="17" fillId="0" borderId="0" xfId="3" applyFont="1" applyFill="1" applyBorder="1"/>
    <xf numFmtId="0" fontId="17" fillId="0" borderId="0" xfId="3" applyFont="1" applyFill="1"/>
    <xf numFmtId="0" fontId="17" fillId="0" borderId="1" xfId="3" applyFont="1" applyFill="1" applyBorder="1"/>
    <xf numFmtId="4" fontId="25" fillId="0" borderId="1" xfId="3" applyNumberFormat="1" applyFont="1" applyFill="1" applyBorder="1" applyAlignment="1">
      <alignment wrapText="1"/>
    </xf>
    <xf numFmtId="49" fontId="21" fillId="0" borderId="1" xfId="3" applyNumberFormat="1" applyFont="1" applyFill="1" applyBorder="1" applyAlignment="1" applyProtection="1">
      <alignment horizontal="left" vertical="center"/>
    </xf>
    <xf numFmtId="4" fontId="25" fillId="0" borderId="1" xfId="3" applyNumberFormat="1" applyFont="1" applyFill="1" applyBorder="1" applyAlignment="1" applyProtection="1">
      <alignment horizontal="left" wrapText="1"/>
    </xf>
    <xf numFmtId="4" fontId="21" fillId="0" borderId="1" xfId="3" applyNumberFormat="1" applyFont="1" applyFill="1" applyBorder="1" applyAlignment="1">
      <alignment horizontal="left"/>
    </xf>
    <xf numFmtId="4" fontId="12" fillId="0" borderId="1" xfId="3" applyNumberFormat="1" applyFont="1" applyFill="1" applyBorder="1" applyAlignment="1" applyProtection="1">
      <alignment horizontal="left" wrapText="1"/>
    </xf>
    <xf numFmtId="164" fontId="12" fillId="0" borderId="1" xfId="3" applyNumberFormat="1" applyFont="1" applyFill="1" applyBorder="1" applyAlignment="1" applyProtection="1">
      <alignment wrapText="1"/>
    </xf>
    <xf numFmtId="0" fontId="12" fillId="0" borderId="1" xfId="3" applyFont="1" applyFill="1" applyBorder="1" applyAlignment="1">
      <alignment wrapText="1"/>
    </xf>
    <xf numFmtId="164" fontId="12" fillId="0" borderId="1" xfId="8" applyNumberFormat="1" applyFont="1" applyFill="1" applyBorder="1" applyAlignment="1" applyProtection="1">
      <alignment wrapText="1"/>
    </xf>
    <xf numFmtId="0" fontId="12" fillId="0" borderId="1" xfId="3" applyFont="1" applyFill="1" applyBorder="1" applyAlignment="1">
      <alignment horizontal="left" vertical="center" wrapText="1"/>
    </xf>
    <xf numFmtId="0" fontId="26" fillId="0" borderId="0" xfId="3" applyFont="1" applyFill="1" applyBorder="1" applyAlignment="1">
      <alignment wrapText="1"/>
    </xf>
    <xf numFmtId="4" fontId="26" fillId="0" borderId="0" xfId="8" applyNumberFormat="1" applyFont="1" applyFill="1" applyBorder="1" applyAlignment="1">
      <alignment wrapText="1"/>
    </xf>
    <xf numFmtId="0" fontId="27" fillId="0" borderId="0" xfId="3" applyFont="1" applyFill="1" applyAlignment="1">
      <alignment horizontal="left" wrapText="1"/>
    </xf>
    <xf numFmtId="4" fontId="12" fillId="0" borderId="0" xfId="3" applyNumberFormat="1" applyFont="1" applyFill="1"/>
    <xf numFmtId="0" fontId="12" fillId="0" borderId="0" xfId="3" applyFont="1" applyFill="1" applyAlignment="1">
      <alignment wrapText="1"/>
    </xf>
    <xf numFmtId="0" fontId="28" fillId="0" borderId="0" xfId="3" applyFont="1" applyFill="1" applyAlignment="1">
      <alignment wrapText="1"/>
    </xf>
    <xf numFmtId="0" fontId="28" fillId="0" borderId="0" xfId="3" applyFont="1" applyFill="1"/>
    <xf numFmtId="4" fontId="28" fillId="0" borderId="0" xfId="3" applyNumberFormat="1" applyFont="1" applyFill="1"/>
    <xf numFmtId="0" fontId="28" fillId="0" borderId="0" xfId="3" applyFont="1" applyFill="1" applyBorder="1"/>
    <xf numFmtId="4" fontId="28" fillId="0" borderId="0" xfId="3" applyNumberFormat="1" applyFont="1" applyFill="1" applyBorder="1"/>
    <xf numFmtId="4" fontId="12" fillId="0" borderId="0" xfId="3" applyNumberFormat="1" applyFill="1"/>
    <xf numFmtId="49" fontId="21" fillId="2" borderId="1" xfId="3" applyNumberFormat="1" applyFont="1" applyFill="1" applyBorder="1" applyAlignment="1">
      <alignment horizontal="left"/>
    </xf>
    <xf numFmtId="4" fontId="12" fillId="2" borderId="1" xfId="3" applyNumberFormat="1" applyFont="1" applyFill="1" applyBorder="1" applyAlignment="1">
      <alignment wrapText="1"/>
    </xf>
    <xf numFmtId="3" fontId="12" fillId="2" borderId="1" xfId="3" applyNumberFormat="1" applyFont="1" applyFill="1" applyBorder="1"/>
    <xf numFmtId="3" fontId="17" fillId="2" borderId="1" xfId="3" applyNumberFormat="1" applyFont="1" applyFill="1" applyBorder="1"/>
    <xf numFmtId="0" fontId="27" fillId="0" borderId="0" xfId="3" applyFont="1" applyFill="1" applyAlignment="1">
      <alignment horizontal="left" wrapText="1"/>
    </xf>
    <xf numFmtId="0" fontId="18" fillId="0" borderId="0" xfId="3" applyFont="1" applyFill="1" applyBorder="1" applyAlignment="1">
      <alignment horizontal="center" wrapText="1"/>
    </xf>
    <xf numFmtId="0" fontId="12" fillId="0" borderId="0" xfId="3" applyFill="1" applyBorder="1" applyAlignment="1">
      <alignment horizontal="center" wrapText="1"/>
    </xf>
    <xf numFmtId="4" fontId="17" fillId="0" borderId="0" xfId="3" applyNumberFormat="1" applyFont="1" applyFill="1" applyBorder="1" applyAlignment="1">
      <alignment horizontal="center" vertical="center" wrapText="1"/>
    </xf>
    <xf numFmtId="0" fontId="17" fillId="0" borderId="0" xfId="3" applyFont="1" applyFill="1" applyBorder="1" applyAlignment="1">
      <alignment horizontal="center" wrapText="1"/>
    </xf>
    <xf numFmtId="0" fontId="17" fillId="0" borderId="0" xfId="3"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90.1\Comunicare\Buget_Creante\FLOOOOOOOO\CONT%20DE%20EXECUTIE\2017\10.octombrie\10.%20%20Cont%20executie%20VENITURI%20%20octombrie%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get an 2017"/>
      <sheetName val="TRIMESTRE"/>
      <sheetName val="LUNA ANTERIOARA"/>
      <sheetName val="IUNIE_mii_lei vio"/>
      <sheetName val="Verificare bilant"/>
      <sheetName val="cumulat"/>
      <sheetName val="luna curenta"/>
      <sheetName val="cumulat si luna curenta"/>
      <sheetName val="Cont exc Finante sursa 2"/>
      <sheetName val="Cont exc Finante"/>
      <sheetName val="SUME ANAF"/>
      <sheetName val="Alba1"/>
      <sheetName val="Arad1"/>
      <sheetName val="Arges1"/>
      <sheetName val="Bacau1"/>
      <sheetName val="Bihor1"/>
      <sheetName val="Bistrita1"/>
      <sheetName val="Botosani1"/>
      <sheetName val="Brasov1"/>
      <sheetName val="Braila1"/>
      <sheetName val="Buzau1"/>
      <sheetName val="Caras1"/>
      <sheetName val="Calarasi1"/>
      <sheetName val="Cluj1"/>
      <sheetName val="Constanta1"/>
      <sheetName val="Covasna1"/>
      <sheetName val="Dambovita1"/>
      <sheetName val="Dolj1"/>
      <sheetName val="Galati1"/>
      <sheetName val="Giurgiu1"/>
      <sheetName val="Gorj1"/>
      <sheetName val="Harghita1"/>
      <sheetName val="Hunedoara1"/>
      <sheetName val="Ialomita1"/>
      <sheetName val="Iasi1"/>
      <sheetName val="Maramures1"/>
      <sheetName val="Mehedinti1"/>
      <sheetName val="Mures1"/>
      <sheetName val="Neamt1"/>
      <sheetName val="Olt1"/>
      <sheetName val="Prahova1"/>
      <sheetName val="Satu_Mare1"/>
      <sheetName val="Salaj1"/>
      <sheetName val="Sibiu1"/>
      <sheetName val="Suceava1"/>
      <sheetName val="Teleorman1"/>
      <sheetName val="Timis1"/>
      <sheetName val="Tulcea1"/>
      <sheetName val="Vaslui1"/>
      <sheetName val="Valcea1"/>
      <sheetName val="Vrancea1"/>
      <sheetName val="Bucuresti1"/>
      <sheetName val="Ilfov1"/>
      <sheetName val="OPSNAJ1"/>
      <sheetName val="CNAS1"/>
      <sheetName val="RETINERE"/>
      <sheetName val="CAST1"/>
    </sheetNames>
    <sheetDataSet>
      <sheetData sheetId="0">
        <row r="10">
          <cell r="I10">
            <v>0</v>
          </cell>
        </row>
        <row r="11">
          <cell r="I11">
            <v>0</v>
          </cell>
        </row>
        <row r="12">
          <cell r="I12">
            <v>0</v>
          </cell>
        </row>
        <row r="13">
          <cell r="I13">
            <v>0</v>
          </cell>
        </row>
      </sheetData>
      <sheetData sheetId="1">
        <row r="10">
          <cell r="I10">
            <v>0</v>
          </cell>
        </row>
        <row r="11">
          <cell r="I11">
            <v>0</v>
          </cell>
        </row>
        <row r="12">
          <cell r="I12">
            <v>0</v>
          </cell>
        </row>
        <row r="13">
          <cell r="I1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V146"/>
  <sheetViews>
    <sheetView zoomScaleNormal="100" workbookViewId="0">
      <pane xSplit="4" ySplit="6" topLeftCell="E7" activePane="bottomRight" state="frozen"/>
      <selection activeCell="F7" sqref="F7:G81"/>
      <selection pane="topRight" activeCell="F7" sqref="F7:G81"/>
      <selection pane="bottomLeft" activeCell="F7" sqref="F7:G81"/>
      <selection pane="bottomRight" activeCell="G11" sqref="G11"/>
    </sheetView>
  </sheetViews>
  <sheetFormatPr defaultRowHeight="12.75"/>
  <cols>
    <col min="1" max="1" width="10.28515625" style="75" bestFit="1" customWidth="1"/>
    <col min="2" max="2" width="57.5703125" style="78" customWidth="1"/>
    <col min="3" max="3" width="5.5703125" style="92" customWidth="1"/>
    <col min="4" max="4" width="14" style="134" customWidth="1"/>
    <col min="5" max="5" width="13.85546875" style="134" hidden="1" customWidth="1"/>
    <col min="6" max="7" width="18" style="78" customWidth="1"/>
    <col min="8" max="9" width="13.42578125" style="80" bestFit="1" customWidth="1"/>
    <col min="10" max="10" width="14.42578125" style="80" bestFit="1" customWidth="1"/>
    <col min="11" max="11" width="9.28515625" style="80" customWidth="1"/>
    <col min="12" max="12" width="11.7109375" style="80" bestFit="1" customWidth="1"/>
    <col min="13" max="13" width="9.140625" style="80"/>
    <col min="14" max="14" width="10.5703125" style="80" customWidth="1"/>
    <col min="15" max="15" width="10.85546875" style="80" customWidth="1"/>
    <col min="16" max="16" width="11" style="80" customWidth="1"/>
    <col min="17" max="17" width="10.28515625" style="80" customWidth="1"/>
    <col min="18" max="18" width="9.140625" style="80"/>
    <col min="19" max="19" width="10" style="80" customWidth="1"/>
    <col min="20" max="20" width="10.7109375" style="80" customWidth="1"/>
    <col min="21" max="21" width="10" style="80" customWidth="1"/>
    <col min="22" max="22" width="10.28515625" style="80" customWidth="1"/>
    <col min="23" max="23" width="10" style="80" customWidth="1"/>
    <col min="24" max="24" width="10.85546875" style="80" customWidth="1"/>
    <col min="25" max="25" width="9.140625" style="80"/>
    <col min="26" max="26" width="9.7109375" style="80" customWidth="1"/>
    <col min="27" max="27" width="10.140625" style="80" customWidth="1"/>
    <col min="28" max="28" width="10.85546875" style="80" customWidth="1"/>
    <col min="29" max="29" width="9.7109375" style="80" customWidth="1"/>
    <col min="30" max="31" width="10.5703125" style="80" customWidth="1"/>
    <col min="32" max="32" width="10.85546875" style="80" customWidth="1"/>
    <col min="33" max="33" width="9.85546875" style="80" customWidth="1"/>
    <col min="34" max="34" width="9" style="80" customWidth="1"/>
    <col min="35" max="35" width="10.140625" style="80" customWidth="1"/>
    <col min="36" max="36" width="10.5703125" style="80" customWidth="1"/>
    <col min="37" max="37" width="10.7109375" style="80" customWidth="1"/>
    <col min="38" max="38" width="9.28515625" style="80" customWidth="1"/>
    <col min="39" max="39" width="10.28515625" style="80" customWidth="1"/>
    <col min="40" max="40" width="9.85546875" style="80" customWidth="1"/>
    <col min="41" max="41" width="10.7109375" style="80" customWidth="1"/>
    <col min="42" max="42" width="10" style="80" customWidth="1"/>
    <col min="43" max="43" width="10.28515625" style="80" customWidth="1"/>
    <col min="44" max="44" width="9.5703125" style="80" customWidth="1"/>
    <col min="45" max="45" width="10.7109375" style="80" customWidth="1"/>
    <col min="46" max="46" width="10.140625" style="80" bestFit="1" customWidth="1"/>
    <col min="47" max="47" width="10.5703125" style="80" customWidth="1"/>
    <col min="48" max="48" width="10" style="80" customWidth="1"/>
    <col min="49" max="49" width="10.85546875" style="80" customWidth="1"/>
    <col min="50" max="50" width="10.140625" style="80" customWidth="1"/>
    <col min="51" max="51" width="9.7109375" style="80" customWidth="1"/>
    <col min="52" max="52" width="10.85546875" style="80" customWidth="1"/>
    <col min="53" max="53" width="11.140625" style="80" customWidth="1"/>
    <col min="54" max="54" width="9.140625" style="80"/>
    <col min="55" max="55" width="10.5703125" style="80" customWidth="1"/>
    <col min="56" max="56" width="9.85546875" style="80" customWidth="1"/>
    <col min="57" max="57" width="10.85546875" style="80" customWidth="1"/>
    <col min="58" max="58" width="10.28515625" style="80" customWidth="1"/>
    <col min="59" max="59" width="8.5703125" style="80" customWidth="1"/>
    <col min="60" max="60" width="10.42578125" style="80" customWidth="1"/>
    <col min="61" max="62" width="9.85546875" style="80" customWidth="1"/>
    <col min="63" max="63" width="9.28515625" style="80" customWidth="1"/>
    <col min="64" max="64" width="9" style="80" customWidth="1"/>
    <col min="65" max="65" width="10.42578125" style="80" customWidth="1"/>
    <col min="66" max="66" width="11.28515625" style="80" customWidth="1"/>
    <col min="67" max="67" width="9.85546875" style="80" customWidth="1"/>
    <col min="68" max="68" width="10.42578125" style="80" customWidth="1"/>
    <col min="69" max="69" width="9.7109375" style="80" customWidth="1"/>
    <col min="70" max="70" width="11.140625" style="80" customWidth="1"/>
    <col min="71" max="71" width="10.42578125" style="80" customWidth="1"/>
    <col min="72" max="72" width="10" style="80" customWidth="1"/>
    <col min="73" max="73" width="10.140625" style="80" customWidth="1"/>
    <col min="74" max="74" width="10.7109375" style="80" customWidth="1"/>
    <col min="75" max="75" width="11.140625" style="80" customWidth="1"/>
    <col min="76" max="76" width="9.5703125" style="80" customWidth="1"/>
    <col min="77" max="77" width="11.28515625" style="80" customWidth="1"/>
    <col min="78" max="78" width="11" style="80" customWidth="1"/>
    <col min="79" max="79" width="9.85546875" style="80" customWidth="1"/>
    <col min="80" max="80" width="10.7109375" style="80" customWidth="1"/>
    <col min="81" max="81" width="10.28515625" style="80" customWidth="1"/>
    <col min="82" max="82" width="10.5703125" style="80" customWidth="1"/>
    <col min="83" max="83" width="9.5703125" style="80" customWidth="1"/>
    <col min="84" max="84" width="8.42578125" style="80" customWidth="1"/>
    <col min="85" max="85" width="10.7109375" style="80" customWidth="1"/>
    <col min="86" max="86" width="10.140625" style="80" customWidth="1"/>
    <col min="87" max="87" width="10.7109375" style="80" customWidth="1"/>
    <col min="88" max="88" width="9.85546875" style="80" customWidth="1"/>
    <col min="89" max="89" width="9.7109375" style="80" customWidth="1"/>
    <col min="90" max="90" width="10" style="80" customWidth="1"/>
    <col min="91" max="91" width="11.42578125" style="80" customWidth="1"/>
    <col min="92" max="92" width="10" style="80" customWidth="1"/>
    <col min="93" max="93" width="9.7109375" style="80" customWidth="1"/>
    <col min="94" max="94" width="10" style="80" customWidth="1"/>
    <col min="95" max="95" width="10.7109375" style="80" customWidth="1"/>
    <col min="96" max="96" width="9.28515625" style="80" customWidth="1"/>
    <col min="97" max="97" width="10.7109375" style="80" customWidth="1"/>
    <col min="98" max="98" width="10.140625" style="80" customWidth="1"/>
    <col min="99" max="99" width="10.85546875" style="80" customWidth="1"/>
    <col min="100" max="100" width="11.140625" style="80" customWidth="1"/>
    <col min="101" max="103" width="10.28515625" style="80" customWidth="1"/>
    <col min="104" max="104" width="9.5703125" style="80" customWidth="1"/>
    <col min="105" max="105" width="10.28515625" style="80" customWidth="1"/>
    <col min="106" max="106" width="9.5703125" style="80" customWidth="1"/>
    <col min="107" max="107" width="10.140625" style="80" customWidth="1"/>
    <col min="108" max="108" width="8.85546875" style="80" customWidth="1"/>
    <col min="109" max="109" width="9.42578125" style="80" customWidth="1"/>
    <col min="110" max="110" width="10.28515625" style="80" customWidth="1"/>
    <col min="111" max="111" width="9.85546875" style="80" customWidth="1"/>
    <col min="112" max="112" width="9.5703125" style="80" customWidth="1"/>
    <col min="113" max="113" width="9" style="80" customWidth="1"/>
    <col min="114" max="114" width="9.7109375" style="80" customWidth="1"/>
    <col min="115" max="116" width="10.42578125" style="80" customWidth="1"/>
    <col min="117" max="117" width="10.140625" style="80" customWidth="1"/>
    <col min="118" max="118" width="10.28515625" style="80" customWidth="1"/>
    <col min="119" max="119" width="11.5703125" style="80" customWidth="1"/>
    <col min="120" max="121" width="11.140625" style="80" customWidth="1"/>
    <col min="122" max="122" width="9.85546875" style="80" customWidth="1"/>
    <col min="123" max="123" width="8.5703125" style="80" customWidth="1"/>
    <col min="124" max="124" width="10.28515625" style="80" customWidth="1"/>
    <col min="125" max="125" width="10" style="80" customWidth="1"/>
    <col min="126" max="126" width="9.85546875" style="80" customWidth="1"/>
    <col min="127" max="127" width="10.140625" style="80" customWidth="1"/>
    <col min="128" max="128" width="11.7109375" style="80" customWidth="1"/>
    <col min="129" max="129" width="8.140625" style="80" customWidth="1"/>
    <col min="130" max="130" width="8.5703125" style="80" customWidth="1"/>
    <col min="131" max="131" width="10.140625" style="80" customWidth="1"/>
    <col min="132" max="132" width="11.7109375" style="80" customWidth="1"/>
    <col min="133" max="133" width="9.5703125" style="80" customWidth="1"/>
    <col min="134" max="134" width="9.42578125" style="80" customWidth="1"/>
    <col min="135" max="135" width="12.28515625" style="80" customWidth="1"/>
    <col min="136" max="136" width="11.42578125" style="80" customWidth="1"/>
    <col min="137" max="137" width="11.5703125" style="80" customWidth="1"/>
    <col min="138" max="138" width="11.42578125" style="80" customWidth="1"/>
    <col min="139" max="139" width="14.28515625" style="80" customWidth="1"/>
    <col min="140" max="140" width="10.5703125" style="80" customWidth="1"/>
    <col min="141" max="141" width="11.7109375" style="80" bestFit="1" customWidth="1"/>
    <col min="142" max="142" width="11" style="80" customWidth="1"/>
    <col min="143" max="143" width="12" style="80" customWidth="1"/>
    <col min="144" max="144" width="10.85546875" style="80" customWidth="1"/>
    <col min="145" max="145" width="11.5703125" style="80" customWidth="1"/>
    <col min="146" max="146" width="9.85546875" style="80" customWidth="1"/>
    <col min="147" max="147" width="10.5703125" style="80" customWidth="1"/>
    <col min="148" max="149" width="9.140625" style="80"/>
    <col min="150" max="150" width="10.5703125" style="80" customWidth="1"/>
    <col min="151" max="151" width="9.85546875" style="80" customWidth="1"/>
    <col min="152" max="152" width="10.140625" style="80" customWidth="1"/>
    <col min="153" max="154" width="9.140625" style="80"/>
    <col min="155" max="155" width="10.5703125" style="80" customWidth="1"/>
    <col min="156" max="156" width="10" style="80" customWidth="1"/>
    <col min="157" max="157" width="9.85546875" style="80" customWidth="1"/>
    <col min="158" max="159" width="9.140625" style="80"/>
    <col min="160" max="160" width="10.42578125" style="80" customWidth="1"/>
    <col min="161" max="161" width="9.7109375" style="80" customWidth="1"/>
    <col min="162" max="162" width="10" style="80" customWidth="1"/>
    <col min="163" max="164" width="9.140625" style="80"/>
    <col min="165" max="165" width="10.140625" style="80" customWidth="1"/>
    <col min="166" max="166" width="12.7109375" style="80" bestFit="1" customWidth="1"/>
    <col min="167" max="178" width="9.140625" style="80"/>
    <col min="179" max="16384" width="9.140625" style="78"/>
  </cols>
  <sheetData>
    <row r="1" spans="1:178" ht="18.75">
      <c r="B1" s="76" t="s">
        <v>374</v>
      </c>
      <c r="C1" s="76"/>
      <c r="D1" s="77"/>
      <c r="E1" s="77"/>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row>
    <row r="2" spans="1:178" ht="17.25" customHeight="1">
      <c r="B2" s="81"/>
      <c r="C2" s="81"/>
      <c r="D2" s="77"/>
      <c r="E2" s="77"/>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row>
    <row r="3" spans="1:178">
      <c r="A3" s="82"/>
      <c r="B3" s="83"/>
      <c r="C3" s="83"/>
      <c r="D3" s="79"/>
      <c r="E3" s="79"/>
      <c r="F3" s="79"/>
      <c r="G3" s="79"/>
      <c r="FI3" s="84"/>
    </row>
    <row r="4" spans="1:178" ht="12.75" customHeight="1">
      <c r="B4" s="80"/>
      <c r="C4" s="85"/>
      <c r="D4" s="86"/>
      <c r="E4" s="86"/>
      <c r="F4" s="79"/>
      <c r="G4" s="87" t="s">
        <v>375</v>
      </c>
      <c r="H4" s="140"/>
      <c r="I4" s="141"/>
      <c r="J4" s="141"/>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4"/>
      <c r="EL4" s="144"/>
      <c r="EM4" s="144"/>
      <c r="EN4" s="144"/>
      <c r="EO4" s="144"/>
      <c r="EP4" s="143"/>
      <c r="EQ4" s="143"/>
      <c r="ER4" s="143"/>
      <c r="ES4" s="143"/>
      <c r="ET4" s="143"/>
      <c r="EU4" s="143"/>
      <c r="EV4" s="143"/>
      <c r="EW4" s="143"/>
      <c r="EX4" s="143"/>
      <c r="EY4" s="143"/>
      <c r="EZ4" s="143"/>
      <c r="FA4" s="143"/>
      <c r="FB4" s="143"/>
      <c r="FC4" s="143"/>
      <c r="FD4" s="143"/>
      <c r="FE4" s="143"/>
      <c r="FF4" s="143"/>
      <c r="FG4" s="143"/>
      <c r="FH4" s="143"/>
      <c r="FI4" s="143"/>
    </row>
    <row r="5" spans="1:178" s="92" customFormat="1" ht="76.5">
      <c r="A5" s="88" t="s">
        <v>0</v>
      </c>
      <c r="B5" s="88" t="s">
        <v>1</v>
      </c>
      <c r="C5" s="88" t="s">
        <v>220</v>
      </c>
      <c r="D5" s="88" t="s">
        <v>221</v>
      </c>
      <c r="E5" s="89" t="s">
        <v>222</v>
      </c>
      <c r="F5" s="90" t="s">
        <v>223</v>
      </c>
      <c r="G5" s="90" t="s">
        <v>224</v>
      </c>
      <c r="H5" s="142"/>
      <c r="I5" s="142"/>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85"/>
      <c r="FK5" s="85"/>
      <c r="FL5" s="85"/>
      <c r="FM5" s="85"/>
      <c r="FN5" s="85"/>
      <c r="FO5" s="85"/>
      <c r="FP5" s="85"/>
      <c r="FQ5" s="85"/>
      <c r="FR5" s="85"/>
      <c r="FS5" s="85"/>
      <c r="FT5" s="85"/>
      <c r="FU5" s="85"/>
      <c r="FV5" s="85"/>
    </row>
    <row r="6" spans="1:178" s="97" customFormat="1">
      <c r="A6" s="93"/>
      <c r="B6" s="94"/>
      <c r="C6" s="94"/>
      <c r="D6" s="93">
        <v>1</v>
      </c>
      <c r="E6" s="93"/>
      <c r="F6" s="93">
        <v>2</v>
      </c>
      <c r="G6" s="93" t="s">
        <v>225</v>
      </c>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c r="FJ6" s="96"/>
      <c r="FK6" s="96"/>
      <c r="FL6" s="96"/>
      <c r="FM6" s="96"/>
      <c r="FN6" s="96"/>
      <c r="FO6" s="96"/>
      <c r="FP6" s="96"/>
      <c r="FQ6" s="96"/>
      <c r="FR6" s="96"/>
      <c r="FS6" s="96"/>
      <c r="FT6" s="96"/>
      <c r="FU6" s="96"/>
      <c r="FV6" s="96"/>
    </row>
    <row r="7" spans="1:178">
      <c r="A7" s="98" t="s">
        <v>226</v>
      </c>
      <c r="B7" s="99" t="s">
        <v>227</v>
      </c>
      <c r="C7" s="100">
        <f>+C8+C60</f>
        <v>0</v>
      </c>
      <c r="D7" s="100">
        <f>+D8+D60</f>
        <v>152884370</v>
      </c>
      <c r="E7" s="100">
        <f>+E8+E60</f>
        <v>0</v>
      </c>
      <c r="F7" s="100">
        <f>+F8+F60</f>
        <v>140189576</v>
      </c>
      <c r="G7" s="100">
        <f>+G8+G60</f>
        <v>13028132</v>
      </c>
      <c r="H7" s="102"/>
      <c r="I7" s="102"/>
      <c r="J7" s="79"/>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79"/>
      <c r="FK7" s="79"/>
    </row>
    <row r="8" spans="1:178">
      <c r="A8" s="98" t="s">
        <v>228</v>
      </c>
      <c r="B8" s="99" t="s">
        <v>229</v>
      </c>
      <c r="C8" s="100">
        <f>+C14+C47+C9</f>
        <v>0</v>
      </c>
      <c r="D8" s="100">
        <f>+D14+D47+D9</f>
        <v>140632200</v>
      </c>
      <c r="E8" s="100">
        <f>+E14+E47+E9</f>
        <v>0</v>
      </c>
      <c r="F8" s="100">
        <f>+F14+F47+F9</f>
        <v>134846738</v>
      </c>
      <c r="G8" s="100">
        <f>+G14+G47+G9</f>
        <v>12550899</v>
      </c>
      <c r="H8" s="102"/>
      <c r="I8" s="102"/>
      <c r="J8" s="79"/>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79"/>
      <c r="FK8" s="79"/>
    </row>
    <row r="9" spans="1:178">
      <c r="A9" s="98" t="s">
        <v>230</v>
      </c>
      <c r="B9" s="99" t="s">
        <v>231</v>
      </c>
      <c r="C9" s="100">
        <f>+C10+C11+C12+C13</f>
        <v>0</v>
      </c>
      <c r="D9" s="100">
        <f>+D10+D11+D12+D13</f>
        <v>0</v>
      </c>
      <c r="E9" s="100">
        <f>+E10+E11+E12+E13</f>
        <v>0</v>
      </c>
      <c r="F9" s="100">
        <f>+F10+F11+F12+F13</f>
        <v>0</v>
      </c>
      <c r="G9" s="100">
        <f>+G10+G11+G12+G13</f>
        <v>0</v>
      </c>
      <c r="H9" s="102"/>
      <c r="I9" s="102"/>
      <c r="J9" s="79"/>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79"/>
      <c r="FK9" s="79"/>
    </row>
    <row r="10" spans="1:178" ht="38.25">
      <c r="A10" s="98" t="s">
        <v>232</v>
      </c>
      <c r="B10" s="104" t="s">
        <v>233</v>
      </c>
      <c r="C10" s="100"/>
      <c r="D10" s="100">
        <f>'[1]buget an 2017'!I10*1000</f>
        <v>0</v>
      </c>
      <c r="E10" s="100">
        <f>[1]TRIMESTRE!I10*1000</f>
        <v>0</v>
      </c>
      <c r="F10" s="100"/>
      <c r="G10" s="100"/>
      <c r="H10" s="102"/>
      <c r="I10" s="102"/>
      <c r="J10" s="79"/>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79"/>
      <c r="FK10" s="79"/>
    </row>
    <row r="11" spans="1:178" ht="38.25">
      <c r="A11" s="98" t="s">
        <v>234</v>
      </c>
      <c r="B11" s="104" t="s">
        <v>235</v>
      </c>
      <c r="C11" s="100"/>
      <c r="D11" s="100">
        <f>'[1]buget an 2017'!I11*1000</f>
        <v>0</v>
      </c>
      <c r="E11" s="100">
        <f>[1]TRIMESTRE!I11*1000</f>
        <v>0</v>
      </c>
      <c r="F11" s="100"/>
      <c r="G11" s="100"/>
      <c r="H11" s="102"/>
      <c r="I11" s="102"/>
      <c r="J11" s="79"/>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79"/>
      <c r="FK11" s="79"/>
    </row>
    <row r="12" spans="1:178" ht="25.5">
      <c r="A12" s="98" t="s">
        <v>236</v>
      </c>
      <c r="B12" s="104" t="s">
        <v>237</v>
      </c>
      <c r="C12" s="100"/>
      <c r="D12" s="100">
        <f>'[1]buget an 2017'!I12*1000</f>
        <v>0</v>
      </c>
      <c r="E12" s="100">
        <f>[1]TRIMESTRE!I12*1000</f>
        <v>0</v>
      </c>
      <c r="F12" s="100"/>
      <c r="G12" s="100"/>
      <c r="H12" s="102"/>
      <c r="I12" s="102"/>
      <c r="J12" s="79"/>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79"/>
      <c r="FK12" s="79"/>
    </row>
    <row r="13" spans="1:178" ht="25.5">
      <c r="A13" s="98"/>
      <c r="B13" s="104" t="s">
        <v>238</v>
      </c>
      <c r="C13" s="100"/>
      <c r="D13" s="100">
        <f>'[1]buget an 2017'!I13*1000</f>
        <v>0</v>
      </c>
      <c r="E13" s="100">
        <f>[1]TRIMESTRE!I13*1000</f>
        <v>0</v>
      </c>
      <c r="F13" s="100"/>
      <c r="G13" s="100"/>
      <c r="H13" s="102"/>
      <c r="I13" s="102"/>
      <c r="J13" s="79"/>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79"/>
      <c r="FK13" s="79"/>
    </row>
    <row r="14" spans="1:178">
      <c r="A14" s="98" t="s">
        <v>239</v>
      </c>
      <c r="B14" s="99" t="s">
        <v>240</v>
      </c>
      <c r="C14" s="100">
        <f>+C15+C26</f>
        <v>0</v>
      </c>
      <c r="D14" s="100">
        <f>+D15+D26</f>
        <v>140308200</v>
      </c>
      <c r="E14" s="100">
        <f>+E15+E26</f>
        <v>0</v>
      </c>
      <c r="F14" s="100">
        <f>+F15+F26</f>
        <v>134635138</v>
      </c>
      <c r="G14" s="100">
        <f>+G15+G26</f>
        <v>12541898</v>
      </c>
      <c r="H14" s="102"/>
      <c r="I14" s="102"/>
      <c r="J14" s="79"/>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79"/>
      <c r="FK14" s="79"/>
    </row>
    <row r="15" spans="1:178">
      <c r="A15" s="98" t="s">
        <v>241</v>
      </c>
      <c r="B15" s="99" t="s">
        <v>242</v>
      </c>
      <c r="C15" s="100">
        <f>+C16+C23</f>
        <v>0</v>
      </c>
      <c r="D15" s="100">
        <f>+D16+D23</f>
        <v>68426200</v>
      </c>
      <c r="E15" s="100">
        <f>+E16+E23</f>
        <v>0</v>
      </c>
      <c r="F15" s="100">
        <f>+F16+F23</f>
        <v>64674737</v>
      </c>
      <c r="G15" s="100">
        <f>+G16+G23</f>
        <v>5890109</v>
      </c>
      <c r="H15" s="102"/>
      <c r="I15" s="102"/>
      <c r="J15" s="79"/>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79"/>
      <c r="FK15" s="79"/>
    </row>
    <row r="16" spans="1:178" ht="25.5">
      <c r="A16" s="98" t="s">
        <v>243</v>
      </c>
      <c r="B16" s="99" t="s">
        <v>244</v>
      </c>
      <c r="C16" s="100">
        <f>C17+C18+C20+C21+C22+C19</f>
        <v>0</v>
      </c>
      <c r="D16" s="100">
        <v>64441840</v>
      </c>
      <c r="E16" s="100">
        <f>E17+E18+E20+E21+E22+E19</f>
        <v>0</v>
      </c>
      <c r="F16" s="100">
        <f>F17+F18+F20+F21+F22+F19</f>
        <v>64007191</v>
      </c>
      <c r="G16" s="100">
        <f>G17+G18+G20+G21+G22+G19</f>
        <v>5544003</v>
      </c>
      <c r="H16" s="102"/>
      <c r="I16" s="102"/>
      <c r="J16" s="79"/>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79"/>
      <c r="FK16" s="79"/>
    </row>
    <row r="17" spans="1:167" ht="25.5">
      <c r="A17" s="103" t="s">
        <v>245</v>
      </c>
      <c r="B17" s="104" t="s">
        <v>246</v>
      </c>
      <c r="C17" s="105"/>
      <c r="D17" s="100"/>
      <c r="E17" s="100"/>
      <c r="F17" s="105">
        <v>55338399</v>
      </c>
      <c r="G17" s="105">
        <v>5511313</v>
      </c>
      <c r="H17" s="102"/>
      <c r="I17" s="102"/>
      <c r="J17" s="79"/>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79"/>
      <c r="FK17" s="79"/>
    </row>
    <row r="18" spans="1:167" ht="25.5">
      <c r="A18" s="103" t="s">
        <v>247</v>
      </c>
      <c r="B18" s="104" t="s">
        <v>248</v>
      </c>
      <c r="C18" s="105"/>
      <c r="D18" s="100"/>
      <c r="E18" s="100"/>
      <c r="F18" s="105">
        <v>421342</v>
      </c>
      <c r="G18" s="105">
        <v>28946</v>
      </c>
      <c r="H18" s="102"/>
      <c r="I18" s="102"/>
      <c r="J18" s="79"/>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79"/>
      <c r="FK18" s="79"/>
    </row>
    <row r="19" spans="1:167">
      <c r="A19" s="103" t="s">
        <v>249</v>
      </c>
      <c r="B19" s="104" t="s">
        <v>250</v>
      </c>
      <c r="C19" s="105"/>
      <c r="D19" s="100"/>
      <c r="E19" s="100"/>
      <c r="F19" s="105"/>
      <c r="G19" s="105"/>
      <c r="H19" s="102"/>
      <c r="I19" s="102"/>
      <c r="J19" s="79"/>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79"/>
      <c r="FK19" s="79"/>
    </row>
    <row r="20" spans="1:167" ht="25.5">
      <c r="A20" s="103" t="s">
        <v>251</v>
      </c>
      <c r="B20" s="104" t="s">
        <v>252</v>
      </c>
      <c r="C20" s="105"/>
      <c r="D20" s="100"/>
      <c r="E20" s="100"/>
      <c r="F20" s="105">
        <f>3488850+4615843</f>
        <v>8104693</v>
      </c>
      <c r="G20" s="105">
        <v>3744</v>
      </c>
      <c r="H20" s="102"/>
      <c r="I20" s="102"/>
      <c r="J20" s="79"/>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1"/>
      <c r="FG20" s="101"/>
      <c r="FH20" s="101"/>
      <c r="FI20" s="101"/>
      <c r="FJ20" s="79"/>
      <c r="FK20" s="79"/>
    </row>
    <row r="21" spans="1:167" ht="25.5">
      <c r="A21" s="103" t="s">
        <v>253</v>
      </c>
      <c r="B21" s="104" t="s">
        <v>254</v>
      </c>
      <c r="C21" s="105"/>
      <c r="D21" s="100"/>
      <c r="E21" s="100"/>
      <c r="F21" s="105">
        <v>142757</v>
      </c>
      <c r="G21" s="105"/>
      <c r="H21" s="102"/>
      <c r="I21" s="102"/>
      <c r="J21" s="79"/>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01"/>
      <c r="FE21" s="101"/>
      <c r="FF21" s="101"/>
      <c r="FG21" s="101"/>
      <c r="FH21" s="101"/>
      <c r="FI21" s="101"/>
      <c r="FJ21" s="79"/>
      <c r="FK21" s="79"/>
    </row>
    <row r="22" spans="1:167" ht="43.5" customHeight="1">
      <c r="A22" s="103" t="s">
        <v>255</v>
      </c>
      <c r="B22" s="106" t="s">
        <v>256</v>
      </c>
      <c r="C22" s="105"/>
      <c r="D22" s="100"/>
      <c r="E22" s="100"/>
      <c r="F22" s="105"/>
      <c r="G22" s="105"/>
      <c r="H22" s="102"/>
      <c r="I22" s="102"/>
      <c r="J22" s="79"/>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01"/>
      <c r="FE22" s="101"/>
      <c r="FF22" s="101"/>
      <c r="FG22" s="101"/>
      <c r="FH22" s="101"/>
      <c r="FI22" s="101"/>
      <c r="FJ22" s="79"/>
      <c r="FK22" s="79"/>
    </row>
    <row r="23" spans="1:167" ht="14.25">
      <c r="A23" s="98" t="s">
        <v>257</v>
      </c>
      <c r="B23" s="107" t="s">
        <v>52</v>
      </c>
      <c r="C23" s="108">
        <f>C24+C25</f>
        <v>0</v>
      </c>
      <c r="D23" s="108">
        <f>D24+D25</f>
        <v>3984360</v>
      </c>
      <c r="E23" s="108">
        <f>E24+E25</f>
        <v>0</v>
      </c>
      <c r="F23" s="108">
        <f>F24+F25</f>
        <v>667546</v>
      </c>
      <c r="G23" s="108">
        <f>G24+G25</f>
        <v>346106</v>
      </c>
      <c r="H23" s="102"/>
      <c r="I23" s="102"/>
      <c r="J23" s="79"/>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1"/>
      <c r="FG23" s="101"/>
      <c r="FH23" s="101"/>
      <c r="FI23" s="101"/>
      <c r="FJ23" s="79"/>
      <c r="FK23" s="79"/>
    </row>
    <row r="24" spans="1:167" ht="30">
      <c r="A24" s="103" t="s">
        <v>258</v>
      </c>
      <c r="B24" s="106" t="s">
        <v>259</v>
      </c>
      <c r="C24" s="105"/>
      <c r="D24" s="100">
        <v>3984360</v>
      </c>
      <c r="E24" s="100"/>
      <c r="F24" s="105">
        <v>667546</v>
      </c>
      <c r="G24" s="105">
        <v>346106</v>
      </c>
      <c r="H24" s="102"/>
      <c r="I24" s="102"/>
      <c r="J24" s="79"/>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H24" s="101"/>
      <c r="FI24" s="101"/>
      <c r="FJ24" s="79"/>
      <c r="FK24" s="79"/>
    </row>
    <row r="25" spans="1:167" ht="30">
      <c r="A25" s="103" t="s">
        <v>260</v>
      </c>
      <c r="B25" s="106" t="s">
        <v>261</v>
      </c>
      <c r="C25" s="105"/>
      <c r="D25" s="100"/>
      <c r="E25" s="100"/>
      <c r="F25" s="105"/>
      <c r="G25" s="105"/>
      <c r="H25" s="102"/>
      <c r="I25" s="102"/>
      <c r="J25" s="79"/>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1"/>
      <c r="FG25" s="101"/>
      <c r="FH25" s="101"/>
      <c r="FI25" s="101"/>
      <c r="FJ25" s="79"/>
      <c r="FK25" s="79"/>
    </row>
    <row r="26" spans="1:167">
      <c r="A26" s="98" t="s">
        <v>262</v>
      </c>
      <c r="B26" s="99" t="s">
        <v>263</v>
      </c>
      <c r="C26" s="100">
        <f>C27+C33+C46+C34+C35+C36+C37+C38+C39+C40+C41+C42+C43+C44+C45</f>
        <v>0</v>
      </c>
      <c r="D26" s="100">
        <f>D27+D33+D46+D34+D35+D36+D37+D38+D39+D40+D41+D42+D43+D44+D45</f>
        <v>71882000</v>
      </c>
      <c r="E26" s="100">
        <f>E27+E33+E46+E34+E35+E36+E37+E38+E39+E40+E41+E42+E43+E44+E45</f>
        <v>0</v>
      </c>
      <c r="F26" s="100">
        <f>F27+F33+F46+F34+F35+F36+F37+F38+F39+F40+F41+F42+F43+F44+F45</f>
        <v>69960401</v>
      </c>
      <c r="G26" s="100">
        <f>G27+G33+G46+G34+G35+G36+G37+G38+G39+G40+G41+G42+G43+G44+G45</f>
        <v>6651789</v>
      </c>
      <c r="H26" s="102"/>
      <c r="I26" s="102"/>
      <c r="J26" s="79"/>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79"/>
      <c r="FK26" s="79"/>
    </row>
    <row r="27" spans="1:167" ht="25.5">
      <c r="A27" s="98" t="s">
        <v>264</v>
      </c>
      <c r="B27" s="99" t="s">
        <v>265</v>
      </c>
      <c r="C27" s="100">
        <f>C28+C29+C30+C31+C32</f>
        <v>0</v>
      </c>
      <c r="D27" s="100">
        <v>70407000</v>
      </c>
      <c r="E27" s="100">
        <f>E28+E29+E30+E31+E32</f>
        <v>0</v>
      </c>
      <c r="F27" s="100">
        <f>F28+F29+F30+F31+F32</f>
        <v>68069331</v>
      </c>
      <c r="G27" s="100">
        <f>G28+G29+G30+G31+G32</f>
        <v>6352006</v>
      </c>
      <c r="H27" s="102"/>
      <c r="I27" s="102"/>
      <c r="J27" s="79"/>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01"/>
      <c r="FE27" s="101"/>
      <c r="FF27" s="101"/>
      <c r="FG27" s="101"/>
      <c r="FH27" s="101"/>
      <c r="FI27" s="101"/>
      <c r="FJ27" s="79"/>
      <c r="FK27" s="79"/>
    </row>
    <row r="28" spans="1:167" ht="25.5">
      <c r="A28" s="103" t="s">
        <v>266</v>
      </c>
      <c r="B28" s="104" t="s">
        <v>267</v>
      </c>
      <c r="C28" s="105"/>
      <c r="D28" s="100"/>
      <c r="E28" s="100"/>
      <c r="F28" s="105">
        <v>58207445</v>
      </c>
      <c r="G28" s="105">
        <v>5801541</v>
      </c>
      <c r="H28" s="102"/>
      <c r="I28" s="102"/>
      <c r="J28" s="79"/>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79"/>
      <c r="FK28" s="79"/>
    </row>
    <row r="29" spans="1:167" ht="45">
      <c r="A29" s="103" t="s">
        <v>268</v>
      </c>
      <c r="B29" s="109" t="s">
        <v>269</v>
      </c>
      <c r="C29" s="105"/>
      <c r="D29" s="100"/>
      <c r="E29" s="100"/>
      <c r="F29" s="105">
        <v>6704055</v>
      </c>
      <c r="G29" s="105">
        <v>550446</v>
      </c>
      <c r="H29" s="102"/>
      <c r="I29" s="102"/>
      <c r="J29" s="79"/>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01"/>
      <c r="FE29" s="101"/>
      <c r="FF29" s="101"/>
      <c r="FG29" s="101"/>
      <c r="FH29" s="101"/>
      <c r="FI29" s="101"/>
      <c r="FJ29" s="79"/>
      <c r="FK29" s="79"/>
    </row>
    <row r="30" spans="1:167" ht="27.75" customHeight="1">
      <c r="A30" s="103" t="s">
        <v>270</v>
      </c>
      <c r="B30" s="104" t="s">
        <v>271</v>
      </c>
      <c r="C30" s="105"/>
      <c r="D30" s="100"/>
      <c r="E30" s="100"/>
      <c r="F30" s="105">
        <v>7597</v>
      </c>
      <c r="G30" s="105">
        <v>19</v>
      </c>
      <c r="H30" s="102"/>
      <c r="I30" s="102"/>
      <c r="J30" s="79"/>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01"/>
      <c r="FE30" s="101"/>
      <c r="FF30" s="101"/>
      <c r="FG30" s="101"/>
      <c r="FH30" s="101"/>
      <c r="FI30" s="101"/>
      <c r="FJ30" s="79"/>
      <c r="FK30" s="79"/>
    </row>
    <row r="31" spans="1:167">
      <c r="A31" s="103" t="s">
        <v>272</v>
      </c>
      <c r="B31" s="104" t="s">
        <v>273</v>
      </c>
      <c r="C31" s="105"/>
      <c r="D31" s="100"/>
      <c r="E31" s="100"/>
      <c r="F31" s="105">
        <v>3150234</v>
      </c>
      <c r="G31" s="105"/>
      <c r="H31" s="102"/>
      <c r="I31" s="102"/>
      <c r="J31" s="79"/>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c r="EW31" s="101"/>
      <c r="EX31" s="101"/>
      <c r="EY31" s="101"/>
      <c r="EZ31" s="101"/>
      <c r="FA31" s="101"/>
      <c r="FB31" s="101"/>
      <c r="FC31" s="101"/>
      <c r="FD31" s="101"/>
      <c r="FE31" s="101"/>
      <c r="FF31" s="101"/>
      <c r="FG31" s="101"/>
      <c r="FH31" s="101"/>
      <c r="FI31" s="101"/>
      <c r="FJ31" s="79"/>
      <c r="FK31" s="79"/>
    </row>
    <row r="32" spans="1:167">
      <c r="A32" s="103" t="s">
        <v>274</v>
      </c>
      <c r="B32" s="104" t="s">
        <v>275</v>
      </c>
      <c r="C32" s="105"/>
      <c r="D32" s="100"/>
      <c r="E32" s="100"/>
      <c r="F32" s="105"/>
      <c r="G32" s="105"/>
      <c r="H32" s="102"/>
      <c r="I32" s="102"/>
      <c r="J32" s="79"/>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c r="EU32" s="101"/>
      <c r="EV32" s="101"/>
      <c r="EW32" s="101"/>
      <c r="EX32" s="101"/>
      <c r="EY32" s="101"/>
      <c r="EZ32" s="101"/>
      <c r="FA32" s="101"/>
      <c r="FB32" s="101"/>
      <c r="FC32" s="101"/>
      <c r="FD32" s="101"/>
      <c r="FE32" s="101"/>
      <c r="FF32" s="101"/>
      <c r="FG32" s="101"/>
      <c r="FH32" s="101"/>
      <c r="FI32" s="101"/>
      <c r="FJ32" s="79"/>
      <c r="FK32" s="79"/>
    </row>
    <row r="33" spans="1:167">
      <c r="A33" s="103" t="s">
        <v>276</v>
      </c>
      <c r="B33" s="104" t="s">
        <v>277</v>
      </c>
      <c r="C33" s="105"/>
      <c r="D33" s="100"/>
      <c r="E33" s="100"/>
      <c r="F33" s="105"/>
      <c r="G33" s="105"/>
      <c r="H33" s="102"/>
      <c r="I33" s="102"/>
      <c r="J33" s="79"/>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01"/>
      <c r="ER33" s="101"/>
      <c r="ES33" s="101"/>
      <c r="ET33" s="101"/>
      <c r="EU33" s="101"/>
      <c r="EV33" s="101"/>
      <c r="EW33" s="101"/>
      <c r="EX33" s="101"/>
      <c r="EY33" s="101"/>
      <c r="EZ33" s="101"/>
      <c r="FA33" s="101"/>
      <c r="FB33" s="101"/>
      <c r="FC33" s="101"/>
      <c r="FD33" s="101"/>
      <c r="FE33" s="101"/>
      <c r="FF33" s="101"/>
      <c r="FG33" s="101"/>
      <c r="FH33" s="101"/>
      <c r="FI33" s="101"/>
      <c r="FJ33" s="79"/>
      <c r="FK33" s="79"/>
    </row>
    <row r="34" spans="1:167" ht="24">
      <c r="A34" s="103" t="s">
        <v>278</v>
      </c>
      <c r="B34" s="110" t="s">
        <v>279</v>
      </c>
      <c r="C34" s="105"/>
      <c r="D34" s="100"/>
      <c r="E34" s="100"/>
      <c r="F34" s="105"/>
      <c r="G34" s="105"/>
      <c r="H34" s="102"/>
      <c r="I34" s="102"/>
      <c r="J34" s="79"/>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79"/>
      <c r="FK34" s="79"/>
    </row>
    <row r="35" spans="1:167" ht="38.25">
      <c r="A35" s="103" t="s">
        <v>280</v>
      </c>
      <c r="B35" s="104" t="s">
        <v>281</v>
      </c>
      <c r="C35" s="105"/>
      <c r="D35" s="100">
        <v>37000</v>
      </c>
      <c r="E35" s="100"/>
      <c r="F35" s="105">
        <v>23888</v>
      </c>
      <c r="G35" s="105">
        <v>277</v>
      </c>
      <c r="H35" s="102"/>
      <c r="I35" s="102"/>
      <c r="J35" s="79"/>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c r="FB35" s="101"/>
      <c r="FC35" s="101"/>
      <c r="FD35" s="101"/>
      <c r="FE35" s="101"/>
      <c r="FF35" s="101"/>
      <c r="FG35" s="101"/>
      <c r="FH35" s="101"/>
      <c r="FI35" s="101"/>
      <c r="FJ35" s="79"/>
      <c r="FK35" s="79"/>
    </row>
    <row r="36" spans="1:167" ht="51">
      <c r="A36" s="103" t="s">
        <v>282</v>
      </c>
      <c r="B36" s="104" t="s">
        <v>283</v>
      </c>
      <c r="C36" s="105"/>
      <c r="D36" s="100">
        <v>112000</v>
      </c>
      <c r="E36" s="100"/>
      <c r="F36" s="105">
        <v>48542</v>
      </c>
      <c r="G36" s="105">
        <v>312</v>
      </c>
      <c r="H36" s="102"/>
      <c r="I36" s="102"/>
      <c r="J36" s="79"/>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c r="EW36" s="101"/>
      <c r="EX36" s="101"/>
      <c r="EY36" s="101"/>
      <c r="EZ36" s="101"/>
      <c r="FA36" s="101"/>
      <c r="FB36" s="101"/>
      <c r="FC36" s="101"/>
      <c r="FD36" s="101"/>
      <c r="FE36" s="101"/>
      <c r="FF36" s="101"/>
      <c r="FG36" s="101"/>
      <c r="FH36" s="101"/>
      <c r="FI36" s="101"/>
      <c r="FJ36" s="79"/>
      <c r="FK36" s="79"/>
    </row>
    <row r="37" spans="1:167" ht="38.25">
      <c r="A37" s="103" t="s">
        <v>284</v>
      </c>
      <c r="B37" s="104" t="s">
        <v>285</v>
      </c>
      <c r="C37" s="105"/>
      <c r="D37" s="100"/>
      <c r="E37" s="100"/>
      <c r="F37" s="105">
        <v>4</v>
      </c>
      <c r="G37" s="105"/>
      <c r="H37" s="102"/>
      <c r="I37" s="102"/>
      <c r="J37" s="79"/>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c r="EU37" s="101"/>
      <c r="EV37" s="101"/>
      <c r="EW37" s="101"/>
      <c r="EX37" s="101"/>
      <c r="EY37" s="101"/>
      <c r="EZ37" s="101"/>
      <c r="FA37" s="101"/>
      <c r="FB37" s="101"/>
      <c r="FC37" s="101"/>
      <c r="FD37" s="101"/>
      <c r="FE37" s="101"/>
      <c r="FF37" s="101"/>
      <c r="FG37" s="101"/>
      <c r="FH37" s="101"/>
      <c r="FI37" s="101"/>
      <c r="FJ37" s="79"/>
      <c r="FK37" s="79"/>
    </row>
    <row r="38" spans="1:167" ht="38.25">
      <c r="A38" s="103" t="s">
        <v>286</v>
      </c>
      <c r="B38" s="104" t="s">
        <v>287</v>
      </c>
      <c r="C38" s="105"/>
      <c r="D38" s="100">
        <v>7000</v>
      </c>
      <c r="E38" s="100"/>
      <c r="F38" s="105">
        <v>746</v>
      </c>
      <c r="G38" s="105">
        <v>403</v>
      </c>
      <c r="H38" s="102"/>
      <c r="I38" s="102"/>
      <c r="J38" s="79"/>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101"/>
      <c r="EW38" s="101"/>
      <c r="EX38" s="101"/>
      <c r="EY38" s="101"/>
      <c r="EZ38" s="101"/>
      <c r="FA38" s="101"/>
      <c r="FB38" s="101"/>
      <c r="FC38" s="101"/>
      <c r="FD38" s="101"/>
      <c r="FE38" s="101"/>
      <c r="FF38" s="101"/>
      <c r="FG38" s="101"/>
      <c r="FH38" s="101"/>
      <c r="FI38" s="101"/>
      <c r="FJ38" s="79"/>
      <c r="FK38" s="79"/>
    </row>
    <row r="39" spans="1:167" ht="38.25">
      <c r="A39" s="103" t="s">
        <v>288</v>
      </c>
      <c r="B39" s="104" t="s">
        <v>289</v>
      </c>
      <c r="C39" s="105"/>
      <c r="D39" s="100"/>
      <c r="E39" s="100"/>
      <c r="F39" s="105"/>
      <c r="G39" s="105"/>
      <c r="H39" s="102"/>
      <c r="I39" s="102"/>
      <c r="J39" s="79"/>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c r="EU39" s="101"/>
      <c r="EV39" s="101"/>
      <c r="EW39" s="101"/>
      <c r="EX39" s="101"/>
      <c r="EY39" s="101"/>
      <c r="EZ39" s="101"/>
      <c r="FA39" s="101"/>
      <c r="FB39" s="101"/>
      <c r="FC39" s="101"/>
      <c r="FD39" s="101"/>
      <c r="FE39" s="101"/>
      <c r="FF39" s="101"/>
      <c r="FG39" s="101"/>
      <c r="FH39" s="101"/>
      <c r="FI39" s="101"/>
      <c r="FJ39" s="79"/>
      <c r="FK39" s="79"/>
    </row>
    <row r="40" spans="1:167" ht="38.25">
      <c r="A40" s="103" t="s">
        <v>290</v>
      </c>
      <c r="B40" s="104" t="s">
        <v>291</v>
      </c>
      <c r="C40" s="105"/>
      <c r="D40" s="100">
        <v>6000</v>
      </c>
      <c r="E40" s="100"/>
      <c r="F40" s="105">
        <v>8078</v>
      </c>
      <c r="G40" s="105"/>
      <c r="H40" s="102"/>
      <c r="I40" s="102"/>
      <c r="J40" s="79"/>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79"/>
      <c r="FK40" s="79"/>
    </row>
    <row r="41" spans="1:167" ht="25.5">
      <c r="A41" s="103" t="s">
        <v>292</v>
      </c>
      <c r="B41" s="104" t="s">
        <v>293</v>
      </c>
      <c r="C41" s="105"/>
      <c r="D41" s="100">
        <v>532000</v>
      </c>
      <c r="E41" s="100"/>
      <c r="F41" s="105">
        <v>759691</v>
      </c>
      <c r="G41" s="105">
        <v>103630</v>
      </c>
      <c r="H41" s="102"/>
      <c r="I41" s="102"/>
      <c r="J41" s="79"/>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c r="FC41" s="101"/>
      <c r="FD41" s="101"/>
      <c r="FE41" s="101"/>
      <c r="FF41" s="101"/>
      <c r="FG41" s="101"/>
      <c r="FH41" s="101"/>
      <c r="FI41" s="101"/>
      <c r="FJ41" s="79"/>
      <c r="FK41" s="79"/>
    </row>
    <row r="42" spans="1:167" ht="30" customHeight="1">
      <c r="A42" s="103" t="s">
        <v>294</v>
      </c>
      <c r="B42" s="104" t="s">
        <v>295</v>
      </c>
      <c r="C42" s="105"/>
      <c r="D42" s="100">
        <v>655000</v>
      </c>
      <c r="E42" s="100"/>
      <c r="F42" s="105">
        <v>609300</v>
      </c>
      <c r="G42" s="105">
        <v>25623</v>
      </c>
      <c r="H42" s="102"/>
      <c r="I42" s="102"/>
      <c r="J42" s="79"/>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79"/>
      <c r="FK42" s="79"/>
    </row>
    <row r="43" spans="1:167">
      <c r="A43" s="103" t="s">
        <v>296</v>
      </c>
      <c r="B43" s="104" t="s">
        <v>297</v>
      </c>
      <c r="C43" s="105"/>
      <c r="D43" s="100">
        <v>85000</v>
      </c>
      <c r="E43" s="100"/>
      <c r="F43" s="105">
        <v>440821</v>
      </c>
      <c r="G43" s="105">
        <v>169538</v>
      </c>
      <c r="H43" s="102"/>
      <c r="I43" s="102"/>
      <c r="J43" s="79"/>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c r="EU43" s="101"/>
      <c r="EV43" s="101"/>
      <c r="EW43" s="101"/>
      <c r="EX43" s="101"/>
      <c r="EY43" s="101"/>
      <c r="EZ43" s="101"/>
      <c r="FA43" s="101"/>
      <c r="FB43" s="101"/>
      <c r="FC43" s="101"/>
      <c r="FD43" s="101"/>
      <c r="FE43" s="101"/>
      <c r="FF43" s="101"/>
      <c r="FG43" s="101"/>
      <c r="FH43" s="101"/>
      <c r="FI43" s="101"/>
      <c r="FJ43" s="79"/>
      <c r="FK43" s="79"/>
    </row>
    <row r="44" spans="1:167">
      <c r="A44" s="103" t="s">
        <v>298</v>
      </c>
      <c r="B44" s="104" t="s">
        <v>299</v>
      </c>
      <c r="C44" s="105"/>
      <c r="D44" s="100">
        <v>41000</v>
      </c>
      <c r="E44" s="100"/>
      <c r="F44" s="105"/>
      <c r="G44" s="105"/>
      <c r="H44" s="102"/>
      <c r="I44" s="102"/>
      <c r="J44" s="79"/>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79"/>
      <c r="FK44" s="79"/>
    </row>
    <row r="45" spans="1:167">
      <c r="A45" s="135" t="s">
        <v>376</v>
      </c>
      <c r="B45" s="136"/>
      <c r="C45" s="137"/>
      <c r="D45" s="138"/>
      <c r="E45" s="138"/>
      <c r="F45" s="137"/>
      <c r="G45" s="137"/>
      <c r="H45" s="102"/>
      <c r="I45" s="102"/>
      <c r="J45" s="79"/>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79"/>
      <c r="FK45" s="79"/>
    </row>
    <row r="46" spans="1:167">
      <c r="A46" s="103" t="s">
        <v>300</v>
      </c>
      <c r="B46" s="104" t="s">
        <v>301</v>
      </c>
      <c r="C46" s="105"/>
      <c r="D46" s="100"/>
      <c r="E46" s="100"/>
      <c r="F46" s="105"/>
      <c r="G46" s="105"/>
      <c r="H46" s="102"/>
      <c r="I46" s="102"/>
      <c r="J46" s="79"/>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c r="EU46" s="101"/>
      <c r="EV46" s="101"/>
      <c r="EW46" s="101"/>
      <c r="EX46" s="101"/>
      <c r="EY46" s="101"/>
      <c r="EZ46" s="101"/>
      <c r="FA46" s="101"/>
      <c r="FB46" s="101"/>
      <c r="FC46" s="101"/>
      <c r="FD46" s="101"/>
      <c r="FE46" s="101"/>
      <c r="FF46" s="101"/>
      <c r="FG46" s="101"/>
      <c r="FH46" s="101"/>
      <c r="FI46" s="101"/>
      <c r="FJ46" s="79"/>
      <c r="FK46" s="79"/>
    </row>
    <row r="47" spans="1:167">
      <c r="A47" s="98" t="s">
        <v>302</v>
      </c>
      <c r="B47" s="99" t="s">
        <v>303</v>
      </c>
      <c r="C47" s="100">
        <f>+C48+C53</f>
        <v>0</v>
      </c>
      <c r="D47" s="100">
        <f>+D48+D53</f>
        <v>324000</v>
      </c>
      <c r="E47" s="100">
        <f>+E48+E53</f>
        <v>0</v>
      </c>
      <c r="F47" s="100">
        <f>+F48+F53</f>
        <v>211600</v>
      </c>
      <c r="G47" s="100">
        <f>+G48+G53</f>
        <v>9001</v>
      </c>
      <c r="H47" s="102"/>
      <c r="I47" s="102"/>
      <c r="J47" s="79"/>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c r="ET47" s="101"/>
      <c r="EU47" s="101"/>
      <c r="EV47" s="101"/>
      <c r="EW47" s="101"/>
      <c r="EX47" s="101"/>
      <c r="EY47" s="101"/>
      <c r="EZ47" s="101"/>
      <c r="FA47" s="101"/>
      <c r="FB47" s="101"/>
      <c r="FC47" s="101"/>
      <c r="FD47" s="101"/>
      <c r="FE47" s="101"/>
      <c r="FF47" s="101"/>
      <c r="FG47" s="101"/>
      <c r="FH47" s="101"/>
      <c r="FI47" s="101"/>
      <c r="FJ47" s="79"/>
      <c r="FK47" s="79"/>
    </row>
    <row r="48" spans="1:167">
      <c r="A48" s="98" t="s">
        <v>304</v>
      </c>
      <c r="B48" s="99" t="s">
        <v>305</v>
      </c>
      <c r="C48" s="100">
        <f>+C49+C51</f>
        <v>0</v>
      </c>
      <c r="D48" s="100">
        <f>+D49+D51</f>
        <v>0</v>
      </c>
      <c r="E48" s="100">
        <f>+E49+E51</f>
        <v>0</v>
      </c>
      <c r="F48" s="100">
        <f>+F49+F51</f>
        <v>0</v>
      </c>
      <c r="G48" s="100">
        <f>+G49+G51</f>
        <v>0</v>
      </c>
      <c r="H48" s="102"/>
      <c r="I48" s="102"/>
      <c r="J48" s="79"/>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c r="EU48" s="101"/>
      <c r="EV48" s="101"/>
      <c r="EW48" s="101"/>
      <c r="EX48" s="101"/>
      <c r="EY48" s="101"/>
      <c r="EZ48" s="101"/>
      <c r="FA48" s="101"/>
      <c r="FB48" s="101"/>
      <c r="FC48" s="101"/>
      <c r="FD48" s="101"/>
      <c r="FE48" s="101"/>
      <c r="FF48" s="101"/>
      <c r="FG48" s="101"/>
      <c r="FH48" s="101"/>
      <c r="FI48" s="101"/>
      <c r="FJ48" s="79"/>
      <c r="FK48" s="79"/>
    </row>
    <row r="49" spans="1:178" s="80" customFormat="1">
      <c r="A49" s="98" t="s">
        <v>306</v>
      </c>
      <c r="B49" s="99" t="s">
        <v>307</v>
      </c>
      <c r="C49" s="100">
        <f>+C50</f>
        <v>0</v>
      </c>
      <c r="D49" s="100">
        <f>+D50</f>
        <v>0</v>
      </c>
      <c r="E49" s="100">
        <f>+E50</f>
        <v>0</v>
      </c>
      <c r="F49" s="100">
        <f>+F50</f>
        <v>0</v>
      </c>
      <c r="G49" s="100">
        <f>+G50</f>
        <v>0</v>
      </c>
      <c r="H49" s="102"/>
      <c r="I49" s="102"/>
      <c r="J49" s="79"/>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c r="EO49" s="101"/>
      <c r="EP49" s="101"/>
      <c r="EQ49" s="101"/>
      <c r="ER49" s="101"/>
      <c r="ES49" s="101"/>
      <c r="ET49" s="101"/>
      <c r="EU49" s="101"/>
      <c r="EV49" s="101"/>
      <c r="EW49" s="101"/>
      <c r="EX49" s="101"/>
      <c r="EY49" s="101"/>
      <c r="EZ49" s="101"/>
      <c r="FA49" s="101"/>
      <c r="FB49" s="101"/>
      <c r="FC49" s="101"/>
      <c r="FD49" s="101"/>
      <c r="FE49" s="101"/>
      <c r="FF49" s="101"/>
      <c r="FG49" s="101"/>
      <c r="FH49" s="101"/>
      <c r="FI49" s="101"/>
      <c r="FJ49" s="79"/>
      <c r="FK49" s="79"/>
    </row>
    <row r="50" spans="1:178">
      <c r="A50" s="103" t="s">
        <v>308</v>
      </c>
      <c r="B50" s="104" t="s">
        <v>309</v>
      </c>
      <c r="C50" s="105"/>
      <c r="D50" s="100"/>
      <c r="E50" s="100"/>
      <c r="F50" s="105"/>
      <c r="G50" s="105"/>
      <c r="H50" s="102"/>
      <c r="I50" s="102"/>
      <c r="J50" s="79"/>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c r="EO50" s="101"/>
      <c r="EP50" s="101"/>
      <c r="EQ50" s="101"/>
      <c r="ER50" s="101"/>
      <c r="ES50" s="101"/>
      <c r="ET50" s="101"/>
      <c r="EU50" s="101"/>
      <c r="EV50" s="101"/>
      <c r="EW50" s="101"/>
      <c r="EX50" s="101"/>
      <c r="EY50" s="101"/>
      <c r="EZ50" s="101"/>
      <c r="FA50" s="101"/>
      <c r="FB50" s="101"/>
      <c r="FC50" s="101"/>
      <c r="FD50" s="101"/>
      <c r="FE50" s="101"/>
      <c r="FF50" s="101"/>
      <c r="FG50" s="101"/>
      <c r="FH50" s="101"/>
      <c r="FI50" s="101"/>
      <c r="FJ50" s="79"/>
      <c r="FK50" s="79"/>
    </row>
    <row r="51" spans="1:178">
      <c r="A51" s="98" t="s">
        <v>310</v>
      </c>
      <c r="B51" s="99" t="s">
        <v>311</v>
      </c>
      <c r="C51" s="100">
        <f>+C52</f>
        <v>0</v>
      </c>
      <c r="D51" s="100">
        <f>+D52</f>
        <v>0</v>
      </c>
      <c r="E51" s="100">
        <f>+E52</f>
        <v>0</v>
      </c>
      <c r="F51" s="100">
        <f>+F52</f>
        <v>0</v>
      </c>
      <c r="G51" s="100">
        <f>+G52</f>
        <v>0</v>
      </c>
      <c r="H51" s="102"/>
      <c r="I51" s="102"/>
      <c r="J51" s="79"/>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c r="EN51" s="101"/>
      <c r="EO51" s="101"/>
      <c r="EP51" s="101"/>
      <c r="EQ51" s="101"/>
      <c r="ER51" s="101"/>
      <c r="ES51" s="101"/>
      <c r="ET51" s="101"/>
      <c r="EU51" s="101"/>
      <c r="EV51" s="101"/>
      <c r="EW51" s="101"/>
      <c r="EX51" s="101"/>
      <c r="EY51" s="101"/>
      <c r="EZ51" s="101"/>
      <c r="FA51" s="101"/>
      <c r="FB51" s="101"/>
      <c r="FC51" s="101"/>
      <c r="FD51" s="101"/>
      <c r="FE51" s="101"/>
      <c r="FF51" s="101"/>
      <c r="FG51" s="101"/>
      <c r="FH51" s="101"/>
      <c r="FI51" s="101"/>
      <c r="FJ51" s="79"/>
      <c r="FK51" s="79"/>
    </row>
    <row r="52" spans="1:178">
      <c r="A52" s="103" t="s">
        <v>312</v>
      </c>
      <c r="B52" s="104" t="s">
        <v>313</v>
      </c>
      <c r="C52" s="105"/>
      <c r="D52" s="100"/>
      <c r="E52" s="100"/>
      <c r="F52" s="105"/>
      <c r="G52" s="105"/>
      <c r="H52" s="102"/>
      <c r="I52" s="102"/>
      <c r="J52" s="79"/>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c r="EU52" s="101"/>
      <c r="EV52" s="101"/>
      <c r="EW52" s="101"/>
      <c r="EX52" s="101"/>
      <c r="EY52" s="101"/>
      <c r="EZ52" s="101"/>
      <c r="FA52" s="101"/>
      <c r="FB52" s="101"/>
      <c r="FC52" s="101"/>
      <c r="FD52" s="101"/>
      <c r="FE52" s="101"/>
      <c r="FF52" s="101"/>
      <c r="FG52" s="101"/>
      <c r="FH52" s="101"/>
      <c r="FI52" s="101"/>
      <c r="FJ52" s="79"/>
      <c r="FK52" s="79"/>
    </row>
    <row r="53" spans="1:178" s="113" customFormat="1">
      <c r="A53" s="111" t="s">
        <v>314</v>
      </c>
      <c r="B53" s="99" t="s">
        <v>315</v>
      </c>
      <c r="C53" s="100">
        <f>+C54+C58</f>
        <v>0</v>
      </c>
      <c r="D53" s="100">
        <f>+D54+D58</f>
        <v>324000</v>
      </c>
      <c r="E53" s="100">
        <f>+E54+E58</f>
        <v>0</v>
      </c>
      <c r="F53" s="100">
        <f>+F54+F58</f>
        <v>211600</v>
      </c>
      <c r="G53" s="100">
        <f>+G54+G58</f>
        <v>9001</v>
      </c>
      <c r="H53" s="102"/>
      <c r="I53" s="102"/>
      <c r="J53" s="79"/>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c r="EU53" s="101"/>
      <c r="EV53" s="101"/>
      <c r="EW53" s="101"/>
      <c r="EX53" s="101"/>
      <c r="EY53" s="101"/>
      <c r="EZ53" s="101"/>
      <c r="FA53" s="101"/>
      <c r="FB53" s="101"/>
      <c r="FC53" s="101"/>
      <c r="FD53" s="101"/>
      <c r="FE53" s="101"/>
      <c r="FF53" s="101"/>
      <c r="FG53" s="101"/>
      <c r="FH53" s="101"/>
      <c r="FI53" s="101"/>
      <c r="FJ53" s="101"/>
      <c r="FK53" s="101"/>
      <c r="FL53" s="112"/>
      <c r="FM53" s="112"/>
      <c r="FN53" s="112"/>
      <c r="FO53" s="112"/>
      <c r="FP53" s="112"/>
      <c r="FQ53" s="112"/>
      <c r="FR53" s="112"/>
      <c r="FS53" s="112"/>
      <c r="FT53" s="112"/>
      <c r="FU53" s="112"/>
      <c r="FV53" s="112"/>
    </row>
    <row r="54" spans="1:178">
      <c r="A54" s="98" t="s">
        <v>316</v>
      </c>
      <c r="B54" s="99" t="s">
        <v>317</v>
      </c>
      <c r="C54" s="100">
        <f>C57+C55+C56</f>
        <v>0</v>
      </c>
      <c r="D54" s="100">
        <f>D57+D55+D56</f>
        <v>324000</v>
      </c>
      <c r="E54" s="100">
        <f>E57+E55+E56</f>
        <v>0</v>
      </c>
      <c r="F54" s="100">
        <f>F57+F55+F56</f>
        <v>211600</v>
      </c>
      <c r="G54" s="100">
        <f>G57+G55+G56</f>
        <v>9001</v>
      </c>
      <c r="H54" s="102"/>
      <c r="I54" s="102"/>
      <c r="J54" s="79"/>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c r="EU54" s="101"/>
      <c r="EV54" s="101"/>
      <c r="EW54" s="101"/>
      <c r="EX54" s="101"/>
      <c r="EY54" s="101"/>
      <c r="EZ54" s="101"/>
      <c r="FA54" s="101"/>
      <c r="FB54" s="101"/>
      <c r="FC54" s="101"/>
      <c r="FD54" s="101"/>
      <c r="FE54" s="101"/>
      <c r="FF54" s="101"/>
      <c r="FG54" s="101"/>
      <c r="FH54" s="101"/>
      <c r="FI54" s="101"/>
      <c r="FJ54" s="79"/>
      <c r="FK54" s="79"/>
    </row>
    <row r="55" spans="1:178">
      <c r="A55" s="114" t="s">
        <v>318</v>
      </c>
      <c r="B55" s="104" t="s">
        <v>319</v>
      </c>
      <c r="C55" s="100"/>
      <c r="D55" s="100"/>
      <c r="E55" s="100"/>
      <c r="F55" s="100"/>
      <c r="G55" s="100"/>
      <c r="H55" s="102"/>
      <c r="I55" s="102"/>
      <c r="J55" s="79"/>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c r="EN55" s="101"/>
      <c r="EO55" s="101"/>
      <c r="EP55" s="101"/>
      <c r="EQ55" s="101"/>
      <c r="ER55" s="101"/>
      <c r="ES55" s="101"/>
      <c r="ET55" s="101"/>
      <c r="EU55" s="101"/>
      <c r="EV55" s="101"/>
      <c r="EW55" s="101"/>
      <c r="EX55" s="101"/>
      <c r="EY55" s="101"/>
      <c r="EZ55" s="101"/>
      <c r="FA55" s="101"/>
      <c r="FB55" s="101"/>
      <c r="FC55" s="101"/>
      <c r="FD55" s="101"/>
      <c r="FE55" s="101"/>
      <c r="FF55" s="101"/>
      <c r="FG55" s="101"/>
      <c r="FH55" s="101"/>
      <c r="FI55" s="101"/>
      <c r="FJ55" s="79"/>
      <c r="FK55" s="79"/>
    </row>
    <row r="56" spans="1:178">
      <c r="A56" s="114" t="s">
        <v>320</v>
      </c>
      <c r="B56" s="104" t="s">
        <v>321</v>
      </c>
      <c r="C56" s="100"/>
      <c r="D56" s="100"/>
      <c r="E56" s="100"/>
      <c r="F56" s="100"/>
      <c r="G56" s="100"/>
      <c r="H56" s="102"/>
      <c r="I56" s="102"/>
      <c r="J56" s="79"/>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c r="EN56" s="101"/>
      <c r="EO56" s="101"/>
      <c r="EP56" s="101"/>
      <c r="EQ56" s="101"/>
      <c r="ER56" s="101"/>
      <c r="ES56" s="101"/>
      <c r="ET56" s="101"/>
      <c r="EU56" s="101"/>
      <c r="EV56" s="101"/>
      <c r="EW56" s="101"/>
      <c r="EX56" s="101"/>
      <c r="EY56" s="101"/>
      <c r="EZ56" s="101"/>
      <c r="FA56" s="101"/>
      <c r="FB56" s="101"/>
      <c r="FC56" s="101"/>
      <c r="FD56" s="101"/>
      <c r="FE56" s="101"/>
      <c r="FF56" s="101"/>
      <c r="FG56" s="101"/>
      <c r="FH56" s="101"/>
      <c r="FI56" s="101"/>
      <c r="FJ56" s="79"/>
      <c r="FK56" s="79"/>
    </row>
    <row r="57" spans="1:178">
      <c r="A57" s="103" t="s">
        <v>322</v>
      </c>
      <c r="B57" s="115" t="s">
        <v>323</v>
      </c>
      <c r="C57" s="105"/>
      <c r="D57" s="100">
        <v>324000</v>
      </c>
      <c r="E57" s="100"/>
      <c r="F57" s="105">
        <v>211600</v>
      </c>
      <c r="G57" s="105">
        <v>9001</v>
      </c>
      <c r="H57" s="102"/>
      <c r="I57" s="102"/>
      <c r="J57" s="79"/>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c r="EU57" s="101"/>
      <c r="EV57" s="101"/>
      <c r="EW57" s="101"/>
      <c r="EX57" s="101"/>
      <c r="EY57" s="101"/>
      <c r="EZ57" s="101"/>
      <c r="FA57" s="101"/>
      <c r="FB57" s="101"/>
      <c r="FC57" s="101"/>
      <c r="FD57" s="101"/>
      <c r="FE57" s="101"/>
      <c r="FF57" s="101"/>
      <c r="FG57" s="101"/>
      <c r="FH57" s="101"/>
      <c r="FI57" s="101"/>
      <c r="FJ57" s="79"/>
      <c r="FK57" s="79"/>
    </row>
    <row r="58" spans="1:178">
      <c r="A58" s="98" t="s">
        <v>324</v>
      </c>
      <c r="B58" s="99" t="s">
        <v>325</v>
      </c>
      <c r="C58" s="100">
        <f>C59</f>
        <v>0</v>
      </c>
      <c r="D58" s="100">
        <f>D59</f>
        <v>0</v>
      </c>
      <c r="E58" s="100">
        <f>E59</f>
        <v>0</v>
      </c>
      <c r="F58" s="100">
        <f>F59</f>
        <v>0</v>
      </c>
      <c r="G58" s="100">
        <f>G59</f>
        <v>0</v>
      </c>
      <c r="H58" s="102"/>
      <c r="I58" s="102"/>
      <c r="J58" s="79"/>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c r="EU58" s="101"/>
      <c r="EV58" s="101"/>
      <c r="EW58" s="101"/>
      <c r="EX58" s="101"/>
      <c r="EY58" s="101"/>
      <c r="EZ58" s="101"/>
      <c r="FA58" s="101"/>
      <c r="FB58" s="101"/>
      <c r="FC58" s="101"/>
      <c r="FD58" s="101"/>
      <c r="FE58" s="101"/>
      <c r="FF58" s="101"/>
      <c r="FG58" s="101"/>
      <c r="FH58" s="101"/>
      <c r="FI58" s="101"/>
      <c r="FJ58" s="79"/>
      <c r="FK58" s="79"/>
    </row>
    <row r="59" spans="1:178">
      <c r="A59" s="103" t="s">
        <v>326</v>
      </c>
      <c r="B59" s="115" t="s">
        <v>327</v>
      </c>
      <c r="C59" s="105"/>
      <c r="D59" s="100"/>
      <c r="E59" s="100"/>
      <c r="F59" s="105"/>
      <c r="G59" s="105"/>
      <c r="H59" s="102"/>
      <c r="I59" s="102"/>
      <c r="J59" s="79"/>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79"/>
      <c r="FK59" s="79"/>
    </row>
    <row r="60" spans="1:178">
      <c r="A60" s="98" t="s">
        <v>328</v>
      </c>
      <c r="B60" s="99" t="s">
        <v>329</v>
      </c>
      <c r="C60" s="100">
        <f>+C61</f>
        <v>0</v>
      </c>
      <c r="D60" s="100">
        <f>+D61</f>
        <v>12252170</v>
      </c>
      <c r="E60" s="100">
        <f>+E61</f>
        <v>0</v>
      </c>
      <c r="F60" s="100">
        <f>+F61</f>
        <v>5342838</v>
      </c>
      <c r="G60" s="100">
        <f>+G61</f>
        <v>477233</v>
      </c>
      <c r="H60" s="102"/>
      <c r="I60" s="102"/>
      <c r="J60" s="79"/>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79"/>
      <c r="FK60" s="79"/>
    </row>
    <row r="61" spans="1:178" ht="25.5">
      <c r="A61" s="98" t="s">
        <v>330</v>
      </c>
      <c r="B61" s="99" t="s">
        <v>331</v>
      </c>
      <c r="C61" s="100">
        <f>+C62+C74</f>
        <v>0</v>
      </c>
      <c r="D61" s="100">
        <f>+D62+D74</f>
        <v>12252170</v>
      </c>
      <c r="E61" s="100">
        <f>+E62+E74</f>
        <v>0</v>
      </c>
      <c r="F61" s="100">
        <f>+F62+F74</f>
        <v>5342838</v>
      </c>
      <c r="G61" s="100">
        <f>+G62+G74</f>
        <v>477233</v>
      </c>
      <c r="H61" s="102"/>
      <c r="I61" s="102"/>
      <c r="J61" s="79"/>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79"/>
      <c r="FK61" s="79"/>
    </row>
    <row r="62" spans="1:178">
      <c r="A62" s="98" t="s">
        <v>332</v>
      </c>
      <c r="B62" s="99" t="s">
        <v>333</v>
      </c>
      <c r="C62" s="100">
        <f>C63+C64+C65+C66+C68+C69+C70+C71+C67+C72+C73</f>
        <v>0</v>
      </c>
      <c r="D62" s="100">
        <f>D63+D64+D65+D66+D68+D69+D70+D71+D67+D72+D73</f>
        <v>10571170</v>
      </c>
      <c r="E62" s="100">
        <f>E63+E64+E65+E66+E68+E69+E70+E71+E67+E72+E73</f>
        <v>0</v>
      </c>
      <c r="F62" s="100">
        <f>F63+F64+F65+F66+F68+F69+F70+F71+F67+F72+F73</f>
        <v>3402664</v>
      </c>
      <c r="G62" s="100">
        <f>G63+G64+G65+G66+G68+G69+G70+G71+G67+G72+G73</f>
        <v>316726</v>
      </c>
      <c r="H62" s="102"/>
      <c r="I62" s="102"/>
      <c r="J62" s="79"/>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c r="EU62" s="101"/>
      <c r="EV62" s="101"/>
      <c r="EW62" s="101"/>
      <c r="EX62" s="101"/>
      <c r="EY62" s="101"/>
      <c r="EZ62" s="101"/>
      <c r="FA62" s="101"/>
      <c r="FB62" s="101"/>
      <c r="FC62" s="101"/>
      <c r="FD62" s="101"/>
      <c r="FE62" s="101"/>
      <c r="FF62" s="101"/>
      <c r="FG62" s="101"/>
      <c r="FH62" s="101"/>
      <c r="FI62" s="101"/>
      <c r="FJ62" s="79"/>
      <c r="FK62" s="79"/>
    </row>
    <row r="63" spans="1:178" ht="25.5">
      <c r="A63" s="103" t="s">
        <v>334</v>
      </c>
      <c r="B63" s="115" t="s">
        <v>335</v>
      </c>
      <c r="C63" s="105"/>
      <c r="D63" s="100"/>
      <c r="E63" s="100"/>
      <c r="F63" s="105"/>
      <c r="G63" s="105"/>
      <c r="H63" s="102"/>
      <c r="I63" s="102"/>
      <c r="J63" s="79"/>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79"/>
      <c r="FK63" s="79"/>
    </row>
    <row r="64" spans="1:178" ht="25.5">
      <c r="A64" s="103" t="s">
        <v>336</v>
      </c>
      <c r="B64" s="115" t="s">
        <v>337</v>
      </c>
      <c r="C64" s="105"/>
      <c r="D64" s="100">
        <v>50000</v>
      </c>
      <c r="E64" s="100"/>
      <c r="F64" s="105">
        <v>1576046</v>
      </c>
      <c r="G64" s="105">
        <v>142460</v>
      </c>
      <c r="H64" s="102"/>
      <c r="I64" s="102"/>
      <c r="J64" s="79"/>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1"/>
      <c r="BR64" s="101"/>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c r="EO64" s="101"/>
      <c r="EP64" s="101"/>
      <c r="EQ64" s="101"/>
      <c r="ER64" s="101"/>
      <c r="ES64" s="101"/>
      <c r="ET64" s="101"/>
      <c r="EU64" s="101"/>
      <c r="EV64" s="101"/>
      <c r="EW64" s="101"/>
      <c r="EX64" s="101"/>
      <c r="EY64" s="101"/>
      <c r="EZ64" s="101"/>
      <c r="FA64" s="101"/>
      <c r="FB64" s="101"/>
      <c r="FC64" s="101"/>
      <c r="FD64" s="101"/>
      <c r="FE64" s="101"/>
      <c r="FF64" s="101"/>
      <c r="FG64" s="101"/>
      <c r="FH64" s="101"/>
      <c r="FI64" s="101"/>
      <c r="FJ64" s="79"/>
      <c r="FK64" s="79"/>
    </row>
    <row r="65" spans="1:167" ht="25.5">
      <c r="A65" s="116" t="s">
        <v>338</v>
      </c>
      <c r="B65" s="115" t="s">
        <v>339</v>
      </c>
      <c r="C65" s="105"/>
      <c r="D65" s="100">
        <v>6356000</v>
      </c>
      <c r="E65" s="100"/>
      <c r="F65" s="105"/>
      <c r="G65" s="105"/>
      <c r="H65" s="102"/>
      <c r="I65" s="102"/>
      <c r="J65" s="79"/>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1"/>
      <c r="BR65" s="101"/>
      <c r="BS65" s="101"/>
      <c r="BT65" s="101"/>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c r="EN65" s="101"/>
      <c r="EO65" s="101"/>
      <c r="EP65" s="101"/>
      <c r="EQ65" s="101"/>
      <c r="ER65" s="101"/>
      <c r="ES65" s="101"/>
      <c r="ET65" s="101"/>
      <c r="EU65" s="101"/>
      <c r="EV65" s="101"/>
      <c r="EW65" s="101"/>
      <c r="EX65" s="101"/>
      <c r="EY65" s="101"/>
      <c r="EZ65" s="101"/>
      <c r="FA65" s="101"/>
      <c r="FB65" s="101"/>
      <c r="FC65" s="101"/>
      <c r="FD65" s="101"/>
      <c r="FE65" s="101"/>
      <c r="FF65" s="101"/>
      <c r="FG65" s="101"/>
      <c r="FH65" s="101"/>
      <c r="FI65" s="101"/>
      <c r="FJ65" s="79"/>
      <c r="FK65" s="79"/>
    </row>
    <row r="66" spans="1:167" ht="25.5">
      <c r="A66" s="103" t="s">
        <v>340</v>
      </c>
      <c r="B66" s="117" t="s">
        <v>341</v>
      </c>
      <c r="C66" s="105"/>
      <c r="D66" s="100">
        <v>2038000</v>
      </c>
      <c r="E66" s="100"/>
      <c r="F66" s="105">
        <v>1826618</v>
      </c>
      <c r="G66" s="105">
        <v>174266</v>
      </c>
      <c r="H66" s="102"/>
      <c r="I66" s="102"/>
      <c r="J66" s="79"/>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1"/>
      <c r="FF66" s="101"/>
      <c r="FG66" s="101"/>
      <c r="FH66" s="101"/>
      <c r="FI66" s="101"/>
      <c r="FJ66" s="79"/>
      <c r="FK66" s="79"/>
    </row>
    <row r="67" spans="1:167">
      <c r="A67" s="103" t="s">
        <v>342</v>
      </c>
      <c r="B67" s="117" t="s">
        <v>343</v>
      </c>
      <c r="C67" s="105"/>
      <c r="D67" s="100"/>
      <c r="E67" s="100"/>
      <c r="F67" s="105"/>
      <c r="G67" s="105"/>
      <c r="H67" s="102"/>
      <c r="I67" s="102"/>
      <c r="J67" s="79"/>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1"/>
      <c r="FF67" s="101"/>
      <c r="FG67" s="101"/>
      <c r="FH67" s="101"/>
      <c r="FI67" s="101"/>
      <c r="FJ67" s="79"/>
      <c r="FK67" s="79"/>
    </row>
    <row r="68" spans="1:167" ht="25.5">
      <c r="A68" s="103" t="s">
        <v>344</v>
      </c>
      <c r="B68" s="117" t="s">
        <v>345</v>
      </c>
      <c r="C68" s="105"/>
      <c r="D68" s="100"/>
      <c r="E68" s="100"/>
      <c r="F68" s="105"/>
      <c r="G68" s="105"/>
      <c r="H68" s="102"/>
      <c r="I68" s="102"/>
      <c r="J68" s="79"/>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79"/>
      <c r="FK68" s="79"/>
    </row>
    <row r="69" spans="1:167" ht="25.5">
      <c r="A69" s="103" t="s">
        <v>346</v>
      </c>
      <c r="B69" s="117" t="s">
        <v>347</v>
      </c>
      <c r="C69" s="105"/>
      <c r="D69" s="100"/>
      <c r="E69" s="100"/>
      <c r="F69" s="105"/>
      <c r="G69" s="105"/>
      <c r="H69" s="102"/>
      <c r="I69" s="102"/>
      <c r="J69" s="79"/>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79"/>
      <c r="FK69" s="79"/>
    </row>
    <row r="70" spans="1:167" ht="25.5">
      <c r="A70" s="103" t="s">
        <v>348</v>
      </c>
      <c r="B70" s="117" t="s">
        <v>349</v>
      </c>
      <c r="C70" s="105"/>
      <c r="D70" s="100"/>
      <c r="E70" s="100"/>
      <c r="F70" s="105"/>
      <c r="G70" s="105"/>
      <c r="H70" s="102"/>
      <c r="I70" s="102"/>
      <c r="J70" s="79"/>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1"/>
      <c r="FF70" s="101"/>
      <c r="FG70" s="101"/>
      <c r="FH70" s="101"/>
      <c r="FI70" s="101"/>
      <c r="FJ70" s="79"/>
      <c r="FK70" s="79"/>
    </row>
    <row r="71" spans="1:167" ht="51">
      <c r="A71" s="103" t="s">
        <v>350</v>
      </c>
      <c r="B71" s="117" t="s">
        <v>351</v>
      </c>
      <c r="C71" s="105"/>
      <c r="D71" s="100"/>
      <c r="E71" s="100"/>
      <c r="F71" s="105"/>
      <c r="G71" s="105"/>
      <c r="H71" s="102"/>
      <c r="I71" s="102"/>
      <c r="J71" s="79"/>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1"/>
      <c r="FF71" s="101"/>
      <c r="FG71" s="101"/>
      <c r="FH71" s="101"/>
      <c r="FI71" s="101"/>
      <c r="FJ71" s="79"/>
      <c r="FK71" s="79"/>
    </row>
    <row r="72" spans="1:167" ht="25.5">
      <c r="A72" s="103" t="s">
        <v>352</v>
      </c>
      <c r="B72" s="117" t="s">
        <v>353</v>
      </c>
      <c r="C72" s="105"/>
      <c r="D72" s="100">
        <v>2127170</v>
      </c>
      <c r="E72" s="100"/>
      <c r="F72" s="105"/>
      <c r="G72" s="105"/>
      <c r="H72" s="102"/>
      <c r="I72" s="102"/>
      <c r="J72" s="79"/>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1"/>
      <c r="FF72" s="101"/>
      <c r="FG72" s="101"/>
      <c r="FH72" s="101"/>
      <c r="FI72" s="101"/>
      <c r="FJ72" s="79"/>
      <c r="FK72" s="79"/>
    </row>
    <row r="73" spans="1:167" ht="25.5">
      <c r="A73" s="103" t="s">
        <v>354</v>
      </c>
      <c r="B73" s="117" t="s">
        <v>355</v>
      </c>
      <c r="C73" s="105"/>
      <c r="D73" s="100"/>
      <c r="E73" s="100"/>
      <c r="F73" s="105"/>
      <c r="G73" s="105"/>
      <c r="H73" s="102"/>
      <c r="I73" s="102"/>
      <c r="J73" s="79"/>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1"/>
      <c r="FF73" s="101"/>
      <c r="FG73" s="101"/>
      <c r="FH73" s="101"/>
      <c r="FI73" s="101"/>
      <c r="FJ73" s="79"/>
      <c r="FK73" s="79"/>
    </row>
    <row r="74" spans="1:167">
      <c r="A74" s="98" t="s">
        <v>356</v>
      </c>
      <c r="B74" s="99" t="s">
        <v>357</v>
      </c>
      <c r="C74" s="100">
        <f>+C75+C76+C77+C78+C79+C80+C81+C82</f>
        <v>0</v>
      </c>
      <c r="D74" s="100">
        <f>+D75+D76+D77+D78+D79+D80+D81+D82</f>
        <v>1681000</v>
      </c>
      <c r="E74" s="100">
        <f>+E75+E76+E77+E78+E79+E80+E81+E82</f>
        <v>0</v>
      </c>
      <c r="F74" s="100">
        <f>+F75+F76+F77+F78+F79+F80+F81+F82</f>
        <v>1940174</v>
      </c>
      <c r="G74" s="100">
        <f>+G75+G76+G77+G78+G79+G80+G81+G82</f>
        <v>160507</v>
      </c>
      <c r="H74" s="102"/>
      <c r="I74" s="102"/>
      <c r="J74" s="79"/>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1"/>
      <c r="FF74" s="101"/>
      <c r="FG74" s="101"/>
      <c r="FH74" s="101"/>
      <c r="FI74" s="101"/>
      <c r="FJ74" s="79"/>
      <c r="FK74" s="79"/>
    </row>
    <row r="75" spans="1:167" ht="25.5">
      <c r="A75" s="118" t="s">
        <v>358</v>
      </c>
      <c r="B75" s="104" t="s">
        <v>359</v>
      </c>
      <c r="C75" s="105"/>
      <c r="D75" s="100"/>
      <c r="E75" s="100"/>
      <c r="F75" s="105"/>
      <c r="G75" s="105"/>
      <c r="H75" s="102"/>
      <c r="I75" s="102"/>
      <c r="J75" s="79"/>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1"/>
      <c r="FF75" s="101"/>
      <c r="FG75" s="101"/>
      <c r="FH75" s="101"/>
      <c r="FI75" s="101"/>
      <c r="FJ75" s="79"/>
      <c r="FK75" s="79"/>
    </row>
    <row r="76" spans="1:167" ht="25.5">
      <c r="A76" s="118" t="s">
        <v>360</v>
      </c>
      <c r="B76" s="119" t="s">
        <v>341</v>
      </c>
      <c r="C76" s="105"/>
      <c r="D76" s="100"/>
      <c r="E76" s="100"/>
      <c r="F76" s="105"/>
      <c r="G76" s="105"/>
      <c r="H76" s="102"/>
      <c r="I76" s="102"/>
      <c r="J76" s="79"/>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1"/>
      <c r="FF76" s="101"/>
      <c r="FG76" s="101"/>
      <c r="FH76" s="101"/>
      <c r="FI76" s="101"/>
      <c r="FJ76" s="79"/>
      <c r="FK76" s="79"/>
    </row>
    <row r="77" spans="1:167" ht="38.25">
      <c r="A77" s="103" t="s">
        <v>361</v>
      </c>
      <c r="B77" s="104" t="s">
        <v>362</v>
      </c>
      <c r="C77" s="105"/>
      <c r="D77" s="100"/>
      <c r="E77" s="100"/>
      <c r="F77" s="105">
        <v>121</v>
      </c>
      <c r="G77" s="105">
        <v>13</v>
      </c>
      <c r="H77" s="102"/>
      <c r="I77" s="102"/>
      <c r="J77" s="79"/>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79"/>
      <c r="FK77" s="79"/>
    </row>
    <row r="78" spans="1:167" ht="38.25">
      <c r="A78" s="103" t="s">
        <v>363</v>
      </c>
      <c r="B78" s="104" t="s">
        <v>364</v>
      </c>
      <c r="C78" s="105"/>
      <c r="D78" s="100">
        <v>1000</v>
      </c>
      <c r="E78" s="100"/>
      <c r="F78" s="105">
        <v>67</v>
      </c>
      <c r="G78" s="105">
        <v>16</v>
      </c>
      <c r="H78" s="102"/>
      <c r="I78" s="102"/>
      <c r="J78" s="79"/>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79"/>
      <c r="FK78" s="79"/>
    </row>
    <row r="79" spans="1:167" ht="25.5">
      <c r="A79" s="103" t="s">
        <v>365</v>
      </c>
      <c r="B79" s="104" t="s">
        <v>345</v>
      </c>
      <c r="C79" s="105"/>
      <c r="D79" s="100"/>
      <c r="E79" s="100"/>
      <c r="F79" s="105">
        <v>1939326</v>
      </c>
      <c r="G79" s="105">
        <v>160189</v>
      </c>
      <c r="H79" s="102"/>
      <c r="I79" s="102"/>
      <c r="J79" s="79"/>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c r="EU79" s="101"/>
      <c r="EV79" s="101"/>
      <c r="EW79" s="101"/>
      <c r="EX79" s="101"/>
      <c r="EY79" s="101"/>
      <c r="EZ79" s="101"/>
      <c r="FA79" s="101"/>
      <c r="FB79" s="101"/>
      <c r="FC79" s="101"/>
      <c r="FD79" s="101"/>
      <c r="FE79" s="101"/>
      <c r="FF79" s="101"/>
      <c r="FG79" s="101"/>
      <c r="FH79" s="101"/>
      <c r="FI79" s="101"/>
      <c r="FJ79" s="79"/>
      <c r="FK79" s="79"/>
    </row>
    <row r="80" spans="1:167" ht="25.5">
      <c r="A80" s="110" t="s">
        <v>366</v>
      </c>
      <c r="B80" s="120" t="s">
        <v>367</v>
      </c>
      <c r="C80" s="105"/>
      <c r="D80" s="100">
        <v>1680000</v>
      </c>
      <c r="E80" s="100"/>
      <c r="F80" s="105"/>
      <c r="G80" s="105"/>
      <c r="H80" s="102"/>
      <c r="I80" s="102"/>
      <c r="J80" s="79"/>
      <c r="K80" s="101"/>
      <c r="L80" s="101"/>
      <c r="AV80" s="79"/>
      <c r="BV80" s="79"/>
      <c r="BW80" s="79"/>
      <c r="BX80" s="79"/>
      <c r="CP80" s="79"/>
    </row>
    <row r="81" spans="1:178" s="92" customFormat="1" ht="63.75">
      <c r="A81" s="121" t="s">
        <v>368</v>
      </c>
      <c r="B81" s="122" t="s">
        <v>369</v>
      </c>
      <c r="C81" s="105"/>
      <c r="D81" s="100"/>
      <c r="E81" s="100"/>
      <c r="F81" s="105">
        <v>660</v>
      </c>
      <c r="G81" s="105">
        <v>289</v>
      </c>
      <c r="H81" s="102"/>
      <c r="I81" s="102"/>
      <c r="J81" s="79"/>
      <c r="K81" s="101"/>
      <c r="L81" s="101"/>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6"/>
      <c r="BW81" s="86"/>
      <c r="BX81" s="86"/>
      <c r="BY81" s="85"/>
      <c r="BZ81" s="85"/>
      <c r="CA81" s="85"/>
      <c r="CB81" s="85"/>
      <c r="CC81" s="85"/>
      <c r="CD81" s="85"/>
      <c r="CE81" s="85"/>
      <c r="CF81" s="85"/>
      <c r="CG81" s="85"/>
      <c r="CH81" s="85"/>
      <c r="CI81" s="85"/>
      <c r="CJ81" s="85"/>
      <c r="CK81" s="85"/>
      <c r="CL81" s="85"/>
      <c r="CM81" s="85"/>
      <c r="CN81" s="85"/>
      <c r="CO81" s="85"/>
      <c r="CP81" s="86"/>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row>
    <row r="82" spans="1:178" s="92" customFormat="1" ht="25.5">
      <c r="A82" s="121" t="s">
        <v>370</v>
      </c>
      <c r="B82" s="123" t="s">
        <v>371</v>
      </c>
      <c r="C82" s="105"/>
      <c r="D82" s="100"/>
      <c r="E82" s="100"/>
      <c r="F82" s="105"/>
      <c r="G82" s="105"/>
      <c r="H82" s="102"/>
      <c r="I82" s="102"/>
      <c r="J82" s="79"/>
      <c r="K82" s="101"/>
      <c r="L82" s="101"/>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6"/>
      <c r="BW82" s="86"/>
      <c r="BX82" s="86"/>
      <c r="BY82" s="85"/>
      <c r="BZ82" s="85"/>
      <c r="CA82" s="85"/>
      <c r="CB82" s="85"/>
      <c r="CC82" s="85"/>
      <c r="CD82" s="85"/>
      <c r="CE82" s="85"/>
      <c r="CF82" s="85"/>
      <c r="CG82" s="85"/>
      <c r="CH82" s="85"/>
      <c r="CI82" s="85"/>
      <c r="CJ82" s="85"/>
      <c r="CK82" s="85"/>
      <c r="CL82" s="85"/>
      <c r="CM82" s="85"/>
      <c r="CN82" s="85"/>
      <c r="CO82" s="85"/>
      <c r="CP82" s="86"/>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row>
    <row r="83" spans="1:178" s="92" customFormat="1" ht="14.25">
      <c r="A83" s="124"/>
      <c r="B83" s="125"/>
      <c r="D83" s="101"/>
      <c r="E83" s="86"/>
      <c r="H83" s="79"/>
      <c r="I83" s="79"/>
      <c r="J83" s="79"/>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6"/>
      <c r="BW83" s="86"/>
      <c r="BX83" s="86"/>
      <c r="BY83" s="85"/>
      <c r="BZ83" s="85"/>
      <c r="CA83" s="85"/>
      <c r="CB83" s="85"/>
      <c r="CC83" s="85"/>
      <c r="CD83" s="85"/>
      <c r="CE83" s="85"/>
      <c r="CF83" s="85"/>
      <c r="CG83" s="85"/>
      <c r="CH83" s="85"/>
      <c r="CI83" s="85"/>
      <c r="CJ83" s="85"/>
      <c r="CK83" s="85"/>
      <c r="CL83" s="85"/>
      <c r="CM83" s="85"/>
      <c r="CN83" s="85"/>
      <c r="CO83" s="85"/>
      <c r="CP83" s="86"/>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85"/>
      <c r="DQ83" s="85"/>
      <c r="DR83" s="85"/>
      <c r="DS83" s="85"/>
      <c r="DT83" s="85"/>
      <c r="DU83" s="85"/>
      <c r="DV83" s="85"/>
      <c r="DW83" s="85"/>
      <c r="DX83" s="85"/>
      <c r="DY83" s="85"/>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row>
    <row r="84" spans="1:178" s="92" customFormat="1" ht="14.25">
      <c r="A84" s="124"/>
      <c r="B84" s="125"/>
      <c r="D84" s="101"/>
      <c r="E84" s="86"/>
      <c r="H84" s="79"/>
      <c r="I84" s="79"/>
      <c r="J84" s="79"/>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6"/>
      <c r="BW84" s="86"/>
      <c r="BX84" s="86"/>
      <c r="BY84" s="85"/>
      <c r="BZ84" s="85"/>
      <c r="CA84" s="85"/>
      <c r="CB84" s="85"/>
      <c r="CC84" s="85"/>
      <c r="CD84" s="85"/>
      <c r="CE84" s="85"/>
      <c r="CF84" s="85"/>
      <c r="CG84" s="85"/>
      <c r="CH84" s="85"/>
      <c r="CI84" s="85"/>
      <c r="CJ84" s="85"/>
      <c r="CK84" s="85"/>
      <c r="CL84" s="85"/>
      <c r="CM84" s="85"/>
      <c r="CN84" s="85"/>
      <c r="CO84" s="85"/>
      <c r="CP84" s="86"/>
      <c r="CQ84" s="85"/>
      <c r="CR84" s="85"/>
      <c r="CS84" s="85"/>
      <c r="CT84" s="85"/>
      <c r="CU84" s="85"/>
      <c r="CV84" s="85"/>
      <c r="CW84" s="85"/>
      <c r="CX84" s="85"/>
      <c r="CY84" s="85"/>
      <c r="CZ84" s="85"/>
      <c r="DA84" s="85"/>
      <c r="DB84" s="85"/>
      <c r="DC84" s="85"/>
      <c r="DD84" s="85"/>
      <c r="DE84" s="85"/>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c r="EN84" s="85"/>
      <c r="EO84" s="85"/>
      <c r="EP84" s="85"/>
      <c r="EQ84" s="85"/>
      <c r="ER84" s="85"/>
      <c r="ES84" s="85"/>
      <c r="ET84" s="85"/>
      <c r="EU84" s="85"/>
      <c r="EV84" s="85"/>
      <c r="EW84" s="85"/>
      <c r="EX84" s="85"/>
      <c r="EY84" s="85"/>
      <c r="EZ84" s="85"/>
      <c r="FA84" s="85"/>
      <c r="FB84" s="85"/>
      <c r="FC84" s="85"/>
      <c r="FD84" s="85"/>
      <c r="FE84" s="85"/>
      <c r="FF84" s="85"/>
      <c r="FG84" s="85"/>
      <c r="FH84" s="85"/>
      <c r="FI84" s="85"/>
      <c r="FJ84" s="85"/>
      <c r="FK84" s="85"/>
      <c r="FL84" s="85"/>
      <c r="FM84" s="85"/>
      <c r="FN84" s="85"/>
      <c r="FO84" s="85"/>
      <c r="FP84" s="85"/>
      <c r="FQ84" s="85"/>
      <c r="FR84" s="85"/>
      <c r="FS84" s="85"/>
      <c r="FT84" s="85"/>
      <c r="FU84" s="85"/>
      <c r="FV84" s="85"/>
    </row>
    <row r="85" spans="1:178" s="92" customFormat="1" ht="14.25">
      <c r="A85" s="124"/>
      <c r="B85" s="125"/>
      <c r="D85" s="101"/>
      <c r="E85" s="86"/>
      <c r="H85" s="79"/>
      <c r="I85" s="79"/>
      <c r="J85" s="79"/>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6"/>
      <c r="BW85" s="86"/>
      <c r="BX85" s="86"/>
      <c r="BY85" s="85"/>
      <c r="BZ85" s="85"/>
      <c r="CA85" s="85"/>
      <c r="CB85" s="85"/>
      <c r="CC85" s="85"/>
      <c r="CD85" s="85"/>
      <c r="CE85" s="85"/>
      <c r="CF85" s="85"/>
      <c r="CG85" s="85"/>
      <c r="CH85" s="85"/>
      <c r="CI85" s="85"/>
      <c r="CJ85" s="85"/>
      <c r="CK85" s="85"/>
      <c r="CL85" s="85"/>
      <c r="CM85" s="85"/>
      <c r="CN85" s="85"/>
      <c r="CO85" s="85"/>
      <c r="CP85" s="86"/>
      <c r="CQ85" s="85"/>
      <c r="CR85" s="85"/>
      <c r="CS85" s="85"/>
      <c r="CT85" s="85"/>
      <c r="CU85" s="85"/>
      <c r="CV85" s="85"/>
      <c r="CW85" s="85"/>
      <c r="CX85" s="85"/>
      <c r="CY85" s="85"/>
      <c r="CZ85" s="85"/>
      <c r="DA85" s="85"/>
      <c r="DB85" s="85"/>
      <c r="DC85" s="85"/>
      <c r="DD85" s="85"/>
      <c r="DE85" s="85"/>
      <c r="DF85" s="85"/>
      <c r="DG85" s="85"/>
      <c r="DH85" s="85"/>
      <c r="DI85" s="85"/>
      <c r="DJ85" s="85"/>
      <c r="DK85" s="85"/>
      <c r="DL85" s="85"/>
      <c r="DM85" s="85"/>
      <c r="DN85" s="85"/>
      <c r="DO85" s="85"/>
      <c r="DP85" s="85"/>
      <c r="DQ85" s="85"/>
      <c r="DR85" s="85"/>
      <c r="DS85" s="85"/>
      <c r="DT85" s="85"/>
      <c r="DU85" s="85"/>
      <c r="DV85" s="85"/>
      <c r="DW85" s="85"/>
      <c r="DX85" s="85"/>
      <c r="DY85" s="85"/>
      <c r="DZ85" s="85"/>
      <c r="EA85" s="85"/>
      <c r="EB85" s="85"/>
      <c r="EC85" s="85"/>
      <c r="ED85" s="85"/>
      <c r="EE85" s="85"/>
      <c r="EF85" s="85"/>
      <c r="EG85" s="85"/>
      <c r="EH85" s="85"/>
      <c r="EI85" s="85"/>
      <c r="EJ85" s="85"/>
      <c r="EK85" s="85"/>
      <c r="EL85" s="85"/>
      <c r="EM85" s="85"/>
      <c r="EN85" s="85"/>
      <c r="EO85" s="85"/>
      <c r="EP85" s="85"/>
      <c r="EQ85" s="85"/>
      <c r="ER85" s="85"/>
      <c r="ES85" s="85"/>
      <c r="ET85" s="85"/>
      <c r="EU85" s="85"/>
      <c r="EV85" s="85"/>
      <c r="EW85" s="85"/>
      <c r="EX85" s="85"/>
      <c r="EY85" s="85"/>
      <c r="EZ85" s="85"/>
      <c r="FA85" s="85"/>
      <c r="FB85" s="85"/>
      <c r="FC85" s="85"/>
      <c r="FD85" s="85"/>
      <c r="FE85" s="85"/>
      <c r="FF85" s="85"/>
      <c r="FG85" s="85"/>
      <c r="FH85" s="85"/>
      <c r="FI85" s="85"/>
      <c r="FJ85" s="85"/>
      <c r="FK85" s="85"/>
      <c r="FL85" s="85"/>
      <c r="FM85" s="85"/>
      <c r="FN85" s="85"/>
      <c r="FO85" s="85"/>
      <c r="FP85" s="85"/>
      <c r="FQ85" s="85"/>
      <c r="FR85" s="85"/>
      <c r="FS85" s="85"/>
      <c r="FT85" s="85"/>
      <c r="FU85" s="85"/>
      <c r="FV85" s="85"/>
    </row>
    <row r="86" spans="1:178" s="92" customFormat="1" ht="14.25">
      <c r="A86" s="139" t="s">
        <v>372</v>
      </c>
      <c r="B86" s="139"/>
      <c r="C86" s="126"/>
      <c r="D86" s="127"/>
      <c r="E86" s="12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6"/>
      <c r="BW86" s="86"/>
      <c r="BX86" s="86"/>
      <c r="BY86" s="85"/>
      <c r="BZ86" s="85"/>
      <c r="CA86" s="85"/>
      <c r="CB86" s="85"/>
      <c r="CC86" s="85"/>
      <c r="CD86" s="85"/>
      <c r="CE86" s="85"/>
      <c r="CF86" s="85"/>
      <c r="CG86" s="85"/>
      <c r="CH86" s="85"/>
      <c r="CI86" s="85"/>
      <c r="CJ86" s="85"/>
      <c r="CK86" s="85"/>
      <c r="CL86" s="85"/>
      <c r="CM86" s="85"/>
      <c r="CN86" s="85"/>
      <c r="CO86" s="85"/>
      <c r="CP86" s="86"/>
      <c r="CQ86" s="85"/>
      <c r="CR86" s="85"/>
      <c r="CS86" s="85"/>
      <c r="CT86" s="85"/>
      <c r="CU86" s="85"/>
      <c r="CV86" s="85"/>
      <c r="CW86" s="85"/>
      <c r="CX86" s="85"/>
      <c r="CY86" s="85"/>
      <c r="CZ86" s="85"/>
      <c r="DA86" s="85"/>
      <c r="DB86" s="85"/>
      <c r="DC86" s="85"/>
      <c r="DD86" s="85"/>
      <c r="DE86" s="85"/>
      <c r="DF86" s="85"/>
      <c r="DG86" s="85"/>
      <c r="DH86" s="85"/>
      <c r="DI86" s="85"/>
      <c r="DJ86" s="85"/>
      <c r="DK86" s="85"/>
      <c r="DL86" s="85"/>
      <c r="DM86" s="85"/>
      <c r="DN86" s="85"/>
      <c r="DO86" s="85"/>
      <c r="DP86" s="85"/>
      <c r="DQ86" s="85"/>
      <c r="DR86" s="85"/>
      <c r="DS86" s="85"/>
      <c r="DT86" s="85"/>
      <c r="DU86" s="85"/>
      <c r="DV86" s="85"/>
      <c r="DW86" s="85"/>
      <c r="DX86" s="85"/>
      <c r="DY86" s="85"/>
      <c r="DZ86" s="85"/>
      <c r="EA86" s="85"/>
      <c r="EB86" s="85"/>
      <c r="EC86" s="85"/>
      <c r="ED86" s="85"/>
      <c r="EE86" s="85"/>
      <c r="EF86" s="85"/>
      <c r="EG86" s="85"/>
      <c r="EH86" s="85"/>
      <c r="EI86" s="85"/>
      <c r="EJ86" s="85"/>
      <c r="EK86" s="85"/>
      <c r="EL86" s="85"/>
      <c r="EM86" s="85"/>
      <c r="EN86" s="85"/>
      <c r="EO86" s="85"/>
      <c r="EP86" s="85"/>
      <c r="EQ86" s="85"/>
      <c r="ER86" s="85"/>
      <c r="ES86" s="85"/>
      <c r="ET86" s="85"/>
      <c r="EU86" s="85"/>
      <c r="EV86" s="85"/>
      <c r="EW86" s="85"/>
      <c r="EX86" s="85"/>
      <c r="EY86" s="85"/>
      <c r="EZ86" s="85"/>
      <c r="FA86" s="85"/>
      <c r="FB86" s="85"/>
      <c r="FC86" s="85"/>
      <c r="FD86" s="85"/>
      <c r="FE86" s="85"/>
      <c r="FF86" s="85"/>
      <c r="FG86" s="85"/>
      <c r="FH86" s="85"/>
      <c r="FI86" s="85"/>
      <c r="FJ86" s="85"/>
      <c r="FK86" s="85"/>
      <c r="FL86" s="85"/>
      <c r="FM86" s="85"/>
      <c r="FN86" s="85"/>
      <c r="FO86" s="85"/>
      <c r="FP86" s="85"/>
      <c r="FQ86" s="85"/>
      <c r="FR86" s="85"/>
      <c r="FS86" s="85"/>
      <c r="FT86" s="85"/>
      <c r="FU86" s="85"/>
      <c r="FV86" s="85"/>
    </row>
    <row r="87" spans="1:178" s="92" customFormat="1">
      <c r="A87" s="128"/>
      <c r="D87" s="127"/>
      <c r="E87" s="12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S87" s="85"/>
      <c r="BT87" s="85"/>
      <c r="BU87" s="85"/>
      <c r="BV87" s="86"/>
      <c r="BW87" s="86"/>
      <c r="BX87" s="86"/>
      <c r="BY87" s="85"/>
      <c r="BZ87" s="85"/>
      <c r="CA87" s="85"/>
      <c r="CB87" s="85"/>
      <c r="CC87" s="85"/>
      <c r="CD87" s="85"/>
      <c r="CE87" s="85"/>
      <c r="CF87" s="85"/>
      <c r="CG87" s="85"/>
      <c r="CH87" s="85"/>
      <c r="CI87" s="85"/>
      <c r="CJ87" s="85"/>
      <c r="CK87" s="85"/>
      <c r="CL87" s="85"/>
      <c r="CM87" s="85"/>
      <c r="CN87" s="85"/>
      <c r="CO87" s="85"/>
      <c r="CP87" s="86"/>
      <c r="CQ87" s="85"/>
      <c r="CR87" s="85"/>
      <c r="CS87" s="85"/>
      <c r="CT87" s="85"/>
      <c r="CU87" s="85"/>
      <c r="CV87" s="85"/>
      <c r="CW87" s="85"/>
      <c r="CX87" s="85"/>
      <c r="CY87" s="85"/>
      <c r="CZ87" s="85"/>
      <c r="DA87" s="85"/>
      <c r="DB87" s="85"/>
      <c r="DC87" s="85"/>
      <c r="DD87" s="85"/>
      <c r="DE87" s="85"/>
      <c r="DF87" s="85"/>
      <c r="DG87" s="85"/>
      <c r="DH87" s="85"/>
      <c r="DI87" s="85"/>
      <c r="DJ87" s="85"/>
      <c r="DK87" s="85"/>
      <c r="DL87" s="85"/>
      <c r="DM87" s="85"/>
      <c r="DN87" s="85"/>
      <c r="DO87" s="85"/>
      <c r="DP87" s="85"/>
      <c r="DQ87" s="85"/>
      <c r="DR87" s="85"/>
      <c r="DS87" s="85"/>
      <c r="DT87" s="85"/>
      <c r="DU87" s="85"/>
      <c r="DV87" s="85"/>
      <c r="DW87" s="85"/>
      <c r="DX87" s="85"/>
      <c r="DY87" s="85"/>
      <c r="DZ87" s="85"/>
      <c r="EA87" s="85"/>
      <c r="EB87" s="85"/>
      <c r="EC87" s="85"/>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row>
    <row r="88" spans="1:178" s="130" customFormat="1" ht="14.25">
      <c r="A88" s="129"/>
      <c r="B88" s="130" t="s">
        <v>373</v>
      </c>
      <c r="D88" s="131" t="s">
        <v>378</v>
      </c>
      <c r="E88" s="131"/>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3"/>
      <c r="BW88" s="133"/>
      <c r="BX88" s="133"/>
      <c r="BY88" s="132"/>
      <c r="BZ88" s="132"/>
      <c r="CA88" s="132"/>
      <c r="CB88" s="132"/>
      <c r="CC88" s="132"/>
      <c r="CD88" s="132"/>
      <c r="CE88" s="132"/>
      <c r="CF88" s="132"/>
      <c r="CG88" s="132"/>
      <c r="CH88" s="132"/>
      <c r="CI88" s="132"/>
      <c r="CJ88" s="132"/>
      <c r="CK88" s="132"/>
      <c r="CL88" s="132"/>
      <c r="CM88" s="132"/>
      <c r="CN88" s="132"/>
      <c r="CO88" s="132"/>
      <c r="CP88" s="133"/>
      <c r="CQ88" s="132"/>
      <c r="CR88" s="132"/>
      <c r="CS88" s="132"/>
      <c r="CT88" s="132"/>
      <c r="CU88" s="132"/>
      <c r="CV88" s="132"/>
      <c r="CW88" s="132"/>
      <c r="CX88" s="132"/>
      <c r="CY88" s="132"/>
      <c r="CZ88" s="132"/>
      <c r="DA88" s="132"/>
      <c r="DB88" s="132"/>
      <c r="DC88" s="132"/>
      <c r="DD88" s="132"/>
      <c r="DE88" s="132"/>
      <c r="DF88" s="132"/>
      <c r="DG88" s="132"/>
      <c r="DH88" s="132"/>
      <c r="DI88" s="132"/>
      <c r="DJ88" s="132"/>
      <c r="DK88" s="132"/>
      <c r="DL88" s="132"/>
      <c r="DM88" s="132"/>
      <c r="DN88" s="132"/>
      <c r="DO88" s="132"/>
      <c r="DP88" s="132"/>
      <c r="DQ88" s="132"/>
      <c r="DR88" s="132"/>
      <c r="DS88" s="132"/>
      <c r="DT88" s="132"/>
      <c r="DU88" s="132"/>
      <c r="DV88" s="132"/>
      <c r="DW88" s="132"/>
      <c r="DX88" s="132"/>
      <c r="DY88" s="132"/>
      <c r="DZ88" s="132"/>
      <c r="EA88" s="132"/>
      <c r="EB88" s="132"/>
      <c r="EC88" s="132"/>
      <c r="ED88" s="132"/>
      <c r="EE88" s="132"/>
      <c r="EF88" s="132"/>
      <c r="EG88" s="132"/>
      <c r="EH88" s="132"/>
      <c r="EI88" s="132"/>
      <c r="EJ88" s="132"/>
      <c r="EK88" s="132"/>
      <c r="EL88" s="132"/>
      <c r="EM88" s="132"/>
      <c r="EN88" s="132"/>
      <c r="EO88" s="132"/>
      <c r="EP88" s="132"/>
      <c r="EQ88" s="132"/>
      <c r="ER88" s="132"/>
      <c r="ES88" s="132"/>
      <c r="ET88" s="132"/>
      <c r="EU88" s="132"/>
      <c r="EV88" s="132"/>
      <c r="EW88" s="132"/>
      <c r="EX88" s="132"/>
      <c r="EY88" s="132"/>
      <c r="EZ88" s="132"/>
      <c r="FA88" s="132"/>
      <c r="FB88" s="132"/>
      <c r="FC88" s="132"/>
      <c r="FD88" s="132"/>
      <c r="FE88" s="132"/>
      <c r="FF88" s="132"/>
      <c r="FG88" s="132"/>
      <c r="FH88" s="132"/>
      <c r="FI88" s="132"/>
      <c r="FJ88" s="132"/>
      <c r="FK88" s="132"/>
      <c r="FL88" s="132"/>
      <c r="FM88" s="132"/>
      <c r="FN88" s="132"/>
      <c r="FO88" s="132"/>
      <c r="FP88" s="132"/>
      <c r="FQ88" s="132"/>
      <c r="FR88" s="132"/>
      <c r="FS88" s="132"/>
      <c r="FT88" s="132"/>
      <c r="FU88" s="132"/>
      <c r="FV88" s="132"/>
    </row>
    <row r="89" spans="1:178" s="92" customFormat="1">
      <c r="A89" s="128"/>
      <c r="B89" s="92" t="s">
        <v>377</v>
      </c>
      <c r="D89" s="127" t="s">
        <v>379</v>
      </c>
      <c r="E89" s="12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6"/>
      <c r="BW89" s="86"/>
      <c r="BX89" s="86"/>
      <c r="BY89" s="85"/>
      <c r="BZ89" s="85"/>
      <c r="CA89" s="85"/>
      <c r="CB89" s="85"/>
      <c r="CC89" s="85"/>
      <c r="CD89" s="85"/>
      <c r="CE89" s="85"/>
      <c r="CF89" s="85"/>
      <c r="CG89" s="85"/>
      <c r="CH89" s="85"/>
      <c r="CI89" s="85"/>
      <c r="CJ89" s="85"/>
      <c r="CK89" s="85"/>
      <c r="CL89" s="85"/>
      <c r="CM89" s="85"/>
      <c r="CN89" s="85"/>
      <c r="CO89" s="85"/>
      <c r="CP89" s="86"/>
      <c r="CQ89" s="85"/>
      <c r="CR89" s="85"/>
      <c r="CS89" s="85"/>
      <c r="CT89" s="85"/>
      <c r="CU89" s="85"/>
      <c r="CV89" s="85"/>
      <c r="CW89" s="85"/>
      <c r="CX89" s="85"/>
      <c r="CY89" s="85"/>
      <c r="CZ89" s="85"/>
      <c r="DA89" s="85"/>
      <c r="DB89" s="85"/>
      <c r="DC89" s="85"/>
      <c r="DD89" s="85"/>
      <c r="DE89" s="85"/>
      <c r="DF89" s="85"/>
      <c r="DG89" s="85"/>
      <c r="DH89" s="85"/>
      <c r="DI89" s="85"/>
      <c r="DJ89" s="85"/>
      <c r="DK89" s="85"/>
      <c r="DL89" s="85"/>
      <c r="DM89" s="85"/>
      <c r="DN89" s="85"/>
      <c r="DO89" s="85"/>
      <c r="DP89" s="85"/>
      <c r="DQ89" s="85"/>
      <c r="DR89" s="85"/>
      <c r="DS89" s="85"/>
      <c r="DT89" s="85"/>
      <c r="DU89" s="85"/>
      <c r="DV89" s="85"/>
      <c r="DW89" s="85"/>
      <c r="DX89" s="85"/>
      <c r="DY89" s="85"/>
      <c r="DZ89" s="85"/>
      <c r="EA89" s="85"/>
      <c r="EB89" s="85"/>
      <c r="EC89" s="85"/>
      <c r="ED89" s="85"/>
      <c r="EE89" s="85"/>
      <c r="EF89" s="85"/>
      <c r="EG89" s="85"/>
      <c r="EH89" s="85"/>
      <c r="EI89" s="85"/>
      <c r="EJ89" s="85"/>
      <c r="EK89" s="85"/>
      <c r="EL89" s="85"/>
      <c r="EM89" s="85"/>
      <c r="EN89" s="85"/>
      <c r="EO89" s="85"/>
      <c r="EP89" s="85"/>
      <c r="EQ89" s="85"/>
      <c r="ER89" s="85"/>
      <c r="ES89" s="85"/>
      <c r="ET89" s="85"/>
      <c r="EU89" s="85"/>
      <c r="EV89" s="85"/>
      <c r="EW89" s="85"/>
      <c r="EX89" s="85"/>
      <c r="EY89" s="85"/>
      <c r="EZ89" s="85"/>
      <c r="FA89" s="85"/>
      <c r="FB89" s="85"/>
      <c r="FC89" s="85"/>
      <c r="FD89" s="85"/>
      <c r="FE89" s="85"/>
      <c r="FF89" s="85"/>
      <c r="FG89" s="85"/>
      <c r="FH89" s="85"/>
      <c r="FI89" s="85"/>
      <c r="FJ89" s="85"/>
      <c r="FK89" s="85"/>
      <c r="FL89" s="85"/>
      <c r="FM89" s="85"/>
      <c r="FN89" s="85"/>
      <c r="FO89" s="85"/>
      <c r="FP89" s="85"/>
      <c r="FQ89" s="85"/>
      <c r="FR89" s="85"/>
      <c r="FS89" s="85"/>
      <c r="FT89" s="85"/>
      <c r="FU89" s="85"/>
      <c r="FV89" s="85"/>
    </row>
    <row r="90" spans="1:178" s="92" customFormat="1">
      <c r="A90" s="128"/>
      <c r="D90" s="127"/>
      <c r="E90" s="12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6"/>
      <c r="BW90" s="86"/>
      <c r="BX90" s="86"/>
      <c r="BY90" s="85"/>
      <c r="BZ90" s="85"/>
      <c r="CA90" s="85"/>
      <c r="CB90" s="85"/>
      <c r="CC90" s="85"/>
      <c r="CD90" s="85"/>
      <c r="CE90" s="85"/>
      <c r="CF90" s="85"/>
      <c r="CG90" s="85"/>
      <c r="CH90" s="85"/>
      <c r="CI90" s="85"/>
      <c r="CJ90" s="85"/>
      <c r="CK90" s="85"/>
      <c r="CL90" s="85"/>
      <c r="CM90" s="85"/>
      <c r="CN90" s="85"/>
      <c r="CO90" s="85"/>
      <c r="CP90" s="86"/>
      <c r="CQ90" s="85"/>
      <c r="CR90" s="85"/>
      <c r="CS90" s="85"/>
      <c r="CT90" s="85"/>
      <c r="CU90" s="85"/>
      <c r="CV90" s="85"/>
      <c r="CW90" s="85"/>
      <c r="CX90" s="85"/>
      <c r="CY90" s="85"/>
      <c r="CZ90" s="85"/>
      <c r="DA90" s="85"/>
      <c r="DB90" s="85"/>
      <c r="DC90" s="85"/>
      <c r="DD90" s="85"/>
      <c r="DE90" s="85"/>
      <c r="DF90" s="85"/>
      <c r="DG90" s="85"/>
      <c r="DH90" s="85"/>
      <c r="DI90" s="85"/>
      <c r="DJ90" s="85"/>
      <c r="DK90" s="85"/>
      <c r="DL90" s="85"/>
      <c r="DM90" s="85"/>
      <c r="DN90" s="85"/>
      <c r="DO90" s="85"/>
      <c r="DP90" s="85"/>
      <c r="DQ90" s="85"/>
      <c r="DR90" s="85"/>
      <c r="DS90" s="85"/>
      <c r="DT90" s="85"/>
      <c r="DU90" s="85"/>
      <c r="DV90" s="85"/>
      <c r="DW90" s="85"/>
      <c r="DX90" s="85"/>
      <c r="DY90" s="85"/>
      <c r="DZ90" s="85"/>
      <c r="EA90" s="85"/>
      <c r="EB90" s="85"/>
      <c r="EC90" s="85"/>
      <c r="ED90" s="85"/>
      <c r="EE90" s="85"/>
      <c r="EF90" s="85"/>
      <c r="EG90" s="85"/>
      <c r="EH90" s="85"/>
      <c r="EI90" s="85"/>
      <c r="EJ90" s="85"/>
      <c r="EK90" s="85"/>
      <c r="EL90" s="85"/>
      <c r="EM90" s="85"/>
      <c r="EN90" s="85"/>
      <c r="EO90" s="85"/>
      <c r="EP90" s="85"/>
      <c r="EQ90" s="85"/>
      <c r="ER90" s="85"/>
      <c r="ES90" s="85"/>
      <c r="ET90" s="85"/>
      <c r="EU90" s="85"/>
      <c r="EV90" s="85"/>
      <c r="EW90" s="85"/>
      <c r="EX90" s="85"/>
      <c r="EY90" s="85"/>
      <c r="EZ90" s="85"/>
      <c r="FA90" s="85"/>
      <c r="FB90" s="85"/>
      <c r="FC90" s="85"/>
      <c r="FD90" s="85"/>
      <c r="FE90" s="85"/>
      <c r="FF90" s="85"/>
      <c r="FG90" s="85"/>
      <c r="FH90" s="85"/>
      <c r="FI90" s="85"/>
      <c r="FJ90" s="85"/>
      <c r="FK90" s="85"/>
      <c r="FL90" s="85"/>
      <c r="FM90" s="85"/>
      <c r="FN90" s="85"/>
      <c r="FO90" s="85"/>
      <c r="FP90" s="85"/>
      <c r="FQ90" s="85"/>
      <c r="FR90" s="85"/>
      <c r="FS90" s="85"/>
      <c r="FT90" s="85"/>
      <c r="FU90" s="85"/>
      <c r="FV90" s="85"/>
    </row>
    <row r="91" spans="1:178" s="92" customFormat="1">
      <c r="A91" s="128"/>
      <c r="D91" s="127"/>
      <c r="E91" s="12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6"/>
      <c r="BW91" s="86"/>
      <c r="BX91" s="86"/>
      <c r="BY91" s="85"/>
      <c r="BZ91" s="85"/>
      <c r="CA91" s="85"/>
      <c r="CB91" s="85"/>
      <c r="CC91" s="85"/>
      <c r="CD91" s="85"/>
      <c r="CE91" s="85"/>
      <c r="CF91" s="85"/>
      <c r="CG91" s="85"/>
      <c r="CH91" s="85"/>
      <c r="CI91" s="85"/>
      <c r="CJ91" s="85"/>
      <c r="CK91" s="85"/>
      <c r="CL91" s="85"/>
      <c r="CM91" s="85"/>
      <c r="CN91" s="85"/>
      <c r="CO91" s="85"/>
      <c r="CP91" s="86"/>
      <c r="CQ91" s="85"/>
      <c r="CR91" s="85"/>
      <c r="CS91" s="85"/>
      <c r="CT91" s="85"/>
      <c r="CU91" s="85"/>
      <c r="CV91" s="85"/>
      <c r="CW91" s="85"/>
      <c r="CX91" s="85"/>
      <c r="CY91" s="85"/>
      <c r="CZ91" s="85"/>
      <c r="DA91" s="85"/>
      <c r="DB91" s="85"/>
      <c r="DC91" s="85"/>
      <c r="DD91" s="85"/>
      <c r="DE91" s="85"/>
      <c r="DF91" s="85"/>
      <c r="DG91" s="85"/>
      <c r="DH91" s="85"/>
      <c r="DI91" s="85"/>
      <c r="DJ91" s="85"/>
      <c r="DK91" s="85"/>
      <c r="DL91" s="85"/>
      <c r="DM91" s="85"/>
      <c r="DN91" s="85"/>
      <c r="DO91" s="85"/>
      <c r="DP91" s="85"/>
      <c r="DQ91" s="85"/>
      <c r="DR91" s="85"/>
      <c r="DS91" s="85"/>
      <c r="DT91" s="85"/>
      <c r="DU91" s="85"/>
      <c r="DV91" s="85"/>
      <c r="DW91" s="85"/>
      <c r="DX91" s="85"/>
      <c r="DY91" s="85"/>
      <c r="DZ91" s="85"/>
      <c r="EA91" s="85"/>
      <c r="EB91" s="85"/>
      <c r="EC91" s="85"/>
      <c r="ED91" s="85"/>
      <c r="EE91" s="85"/>
      <c r="EF91" s="85"/>
      <c r="EG91" s="85"/>
      <c r="EH91" s="85"/>
      <c r="EI91" s="85"/>
      <c r="EJ91" s="85"/>
      <c r="EK91" s="85"/>
      <c r="EL91" s="85"/>
      <c r="EM91" s="85"/>
      <c r="EN91" s="85"/>
      <c r="EO91" s="85"/>
      <c r="EP91" s="85"/>
      <c r="EQ91" s="85"/>
      <c r="ER91" s="85"/>
      <c r="ES91" s="85"/>
      <c r="ET91" s="85"/>
      <c r="EU91" s="85"/>
      <c r="EV91" s="85"/>
      <c r="EW91" s="85"/>
      <c r="EX91" s="85"/>
      <c r="EY91" s="85"/>
      <c r="EZ91" s="85"/>
      <c r="FA91" s="85"/>
      <c r="FB91" s="85"/>
      <c r="FC91" s="85"/>
      <c r="FD91" s="85"/>
      <c r="FE91" s="85"/>
      <c r="FF91" s="85"/>
      <c r="FG91" s="85"/>
      <c r="FH91" s="85"/>
      <c r="FI91" s="85"/>
      <c r="FJ91" s="85"/>
      <c r="FK91" s="85"/>
      <c r="FL91" s="85"/>
      <c r="FM91" s="85"/>
      <c r="FN91" s="85"/>
      <c r="FO91" s="85"/>
      <c r="FP91" s="85"/>
      <c r="FQ91" s="85"/>
      <c r="FR91" s="85"/>
      <c r="FS91" s="85"/>
      <c r="FT91" s="85"/>
      <c r="FU91" s="85"/>
      <c r="FV91" s="85"/>
    </row>
    <row r="92" spans="1:178" s="92" customFormat="1">
      <c r="A92" s="128"/>
      <c r="D92" s="127"/>
      <c r="E92" s="12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c r="BV92" s="86"/>
      <c r="BW92" s="86"/>
      <c r="BX92" s="86"/>
      <c r="BY92" s="85"/>
      <c r="BZ92" s="85"/>
      <c r="CA92" s="85"/>
      <c r="CB92" s="85"/>
      <c r="CC92" s="85"/>
      <c r="CD92" s="85"/>
      <c r="CE92" s="85"/>
      <c r="CF92" s="85"/>
      <c r="CG92" s="85"/>
      <c r="CH92" s="85"/>
      <c r="CI92" s="85"/>
      <c r="CJ92" s="85"/>
      <c r="CK92" s="85"/>
      <c r="CL92" s="85"/>
      <c r="CM92" s="85"/>
      <c r="CN92" s="85"/>
      <c r="CO92" s="85"/>
      <c r="CP92" s="86"/>
      <c r="CQ92" s="85"/>
      <c r="CR92" s="85"/>
      <c r="CS92" s="85"/>
      <c r="CT92" s="85"/>
      <c r="CU92" s="85"/>
      <c r="CV92" s="85"/>
      <c r="CW92" s="85"/>
      <c r="CX92" s="85"/>
      <c r="CY92" s="85"/>
      <c r="CZ92" s="85"/>
      <c r="DA92" s="85"/>
      <c r="DB92" s="85"/>
      <c r="DC92" s="85"/>
      <c r="DD92" s="85"/>
      <c r="DE92" s="85"/>
      <c r="DF92" s="85"/>
      <c r="DG92" s="85"/>
      <c r="DH92" s="85"/>
      <c r="DI92" s="85"/>
      <c r="DJ92" s="85"/>
      <c r="DK92" s="85"/>
      <c r="DL92" s="85"/>
      <c r="DM92" s="85"/>
      <c r="DN92" s="85"/>
      <c r="DO92" s="85"/>
      <c r="DP92" s="85"/>
      <c r="DQ92" s="85"/>
      <c r="DR92" s="85"/>
      <c r="DS92" s="85"/>
      <c r="DT92" s="85"/>
      <c r="DU92" s="85"/>
      <c r="DV92" s="85"/>
      <c r="DW92" s="85"/>
      <c r="DX92" s="85"/>
      <c r="DY92" s="85"/>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row>
    <row r="93" spans="1:178" s="92" customFormat="1">
      <c r="A93" s="128"/>
      <c r="D93" s="127"/>
      <c r="E93" s="127"/>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6"/>
      <c r="BW93" s="86"/>
      <c r="BX93" s="86"/>
      <c r="BY93" s="85"/>
      <c r="BZ93" s="85"/>
      <c r="CA93" s="85"/>
      <c r="CB93" s="85"/>
      <c r="CC93" s="85"/>
      <c r="CD93" s="85"/>
      <c r="CE93" s="85"/>
      <c r="CF93" s="85"/>
      <c r="CG93" s="85"/>
      <c r="CH93" s="85"/>
      <c r="CI93" s="85"/>
      <c r="CJ93" s="85"/>
      <c r="CK93" s="85"/>
      <c r="CL93" s="85"/>
      <c r="CM93" s="85"/>
      <c r="CN93" s="85"/>
      <c r="CO93" s="85"/>
      <c r="CP93" s="86"/>
      <c r="CQ93" s="85"/>
      <c r="CR93" s="85"/>
      <c r="CS93" s="85"/>
      <c r="CT93" s="85"/>
      <c r="CU93" s="85"/>
      <c r="CV93" s="85"/>
      <c r="CW93" s="85"/>
      <c r="CX93" s="85"/>
      <c r="CY93" s="85"/>
      <c r="CZ93" s="85"/>
      <c r="DA93" s="85"/>
      <c r="DB93" s="85"/>
      <c r="DC93" s="85"/>
      <c r="DD93" s="85"/>
      <c r="DE93" s="85"/>
      <c r="DF93" s="85"/>
      <c r="DG93" s="85"/>
      <c r="DH93" s="85"/>
      <c r="DI93" s="85"/>
      <c r="DJ93" s="85"/>
      <c r="DK93" s="85"/>
      <c r="DL93" s="85"/>
      <c r="DM93" s="85"/>
      <c r="DN93" s="85"/>
      <c r="DO93" s="85"/>
      <c r="DP93" s="85"/>
      <c r="DQ93" s="85"/>
      <c r="DR93" s="85"/>
      <c r="DS93" s="85"/>
      <c r="DT93" s="85"/>
      <c r="DU93" s="85"/>
      <c r="DV93" s="85"/>
      <c r="DW93" s="85"/>
      <c r="DX93" s="85"/>
      <c r="DY93" s="85"/>
      <c r="DZ93" s="85"/>
      <c r="EA93" s="85"/>
      <c r="EB93" s="85"/>
      <c r="EC93" s="85"/>
      <c r="ED93" s="85"/>
      <c r="EE93" s="85"/>
      <c r="EF93" s="85"/>
      <c r="EG93" s="85"/>
      <c r="EH93" s="85"/>
      <c r="EI93" s="85"/>
      <c r="EJ93" s="85"/>
      <c r="EK93" s="85"/>
      <c r="EL93" s="85"/>
      <c r="EM93" s="85"/>
      <c r="EN93" s="85"/>
      <c r="EO93" s="85"/>
      <c r="EP93" s="85"/>
      <c r="EQ93" s="85"/>
      <c r="ER93" s="85"/>
      <c r="ES93" s="85"/>
      <c r="ET93" s="85"/>
      <c r="EU93" s="85"/>
      <c r="EV93" s="85"/>
      <c r="EW93" s="85"/>
      <c r="EX93" s="85"/>
      <c r="EY93" s="85"/>
      <c r="EZ93" s="85"/>
      <c r="FA93" s="85"/>
      <c r="FB93" s="85"/>
      <c r="FC93" s="85"/>
      <c r="FD93" s="85"/>
      <c r="FE93" s="85"/>
      <c r="FF93" s="85"/>
      <c r="FG93" s="85"/>
      <c r="FH93" s="85"/>
      <c r="FI93" s="85"/>
      <c r="FJ93" s="85"/>
      <c r="FK93" s="85"/>
      <c r="FL93" s="85"/>
      <c r="FM93" s="85"/>
      <c r="FN93" s="85"/>
      <c r="FO93" s="85"/>
      <c r="FP93" s="85"/>
      <c r="FQ93" s="85"/>
      <c r="FR93" s="85"/>
      <c r="FS93" s="85"/>
      <c r="FT93" s="85"/>
      <c r="FU93" s="85"/>
      <c r="FV93" s="85"/>
    </row>
    <row r="94" spans="1:178" s="92" customFormat="1">
      <c r="A94" s="128"/>
      <c r="D94" s="127"/>
      <c r="E94" s="127"/>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c r="BV94" s="86"/>
      <c r="BW94" s="86"/>
      <c r="BX94" s="86"/>
      <c r="BY94" s="85"/>
      <c r="BZ94" s="85"/>
      <c r="CA94" s="85"/>
      <c r="CB94" s="85"/>
      <c r="CC94" s="85"/>
      <c r="CD94" s="85"/>
      <c r="CE94" s="85"/>
      <c r="CF94" s="85"/>
      <c r="CG94" s="85"/>
      <c r="CH94" s="85"/>
      <c r="CI94" s="85"/>
      <c r="CJ94" s="85"/>
      <c r="CK94" s="85"/>
      <c r="CL94" s="85"/>
      <c r="CM94" s="85"/>
      <c r="CN94" s="85"/>
      <c r="CO94" s="85"/>
      <c r="CP94" s="86"/>
      <c r="CQ94" s="85"/>
      <c r="CR94" s="85"/>
      <c r="CS94" s="85"/>
      <c r="CT94" s="85"/>
      <c r="CU94" s="85"/>
      <c r="CV94" s="85"/>
      <c r="CW94" s="85"/>
      <c r="CX94" s="85"/>
      <c r="CY94" s="85"/>
      <c r="CZ94" s="85"/>
      <c r="DA94" s="85"/>
      <c r="DB94" s="85"/>
      <c r="DC94" s="85"/>
      <c r="DD94" s="85"/>
      <c r="DE94" s="85"/>
      <c r="DF94" s="85"/>
      <c r="DG94" s="85"/>
      <c r="DH94" s="85"/>
      <c r="DI94" s="85"/>
      <c r="DJ94" s="85"/>
      <c r="DK94" s="85"/>
      <c r="DL94" s="85"/>
      <c r="DM94" s="85"/>
      <c r="DN94" s="85"/>
      <c r="DO94" s="85"/>
      <c r="DP94" s="85"/>
      <c r="DQ94" s="85"/>
      <c r="DR94" s="85"/>
      <c r="DS94" s="85"/>
      <c r="DT94" s="85"/>
      <c r="DU94" s="85"/>
      <c r="DV94" s="85"/>
      <c r="DW94" s="85"/>
      <c r="DX94" s="85"/>
      <c r="DY94" s="85"/>
      <c r="DZ94" s="85"/>
      <c r="EA94" s="85"/>
      <c r="EB94" s="85"/>
      <c r="EC94" s="85"/>
      <c r="ED94" s="85"/>
      <c r="EE94" s="85"/>
      <c r="EF94" s="85"/>
      <c r="EG94" s="85"/>
      <c r="EH94" s="85"/>
      <c r="EI94" s="85"/>
      <c r="EJ94" s="85"/>
      <c r="EK94" s="85"/>
      <c r="EL94" s="85"/>
      <c r="EM94" s="85"/>
      <c r="EN94" s="85"/>
      <c r="EO94" s="85"/>
      <c r="EP94" s="85"/>
      <c r="EQ94" s="85"/>
      <c r="ER94" s="85"/>
      <c r="ES94" s="85"/>
      <c r="ET94" s="85"/>
      <c r="EU94" s="85"/>
      <c r="EV94" s="85"/>
      <c r="EW94" s="85"/>
      <c r="EX94" s="85"/>
      <c r="EY94" s="85"/>
      <c r="EZ94" s="85"/>
      <c r="FA94" s="85"/>
      <c r="FB94" s="85"/>
      <c r="FC94" s="85"/>
      <c r="FD94" s="85"/>
      <c r="FE94" s="85"/>
      <c r="FF94" s="85"/>
      <c r="FG94" s="85"/>
      <c r="FH94" s="85"/>
      <c r="FI94" s="85"/>
      <c r="FJ94" s="85"/>
      <c r="FK94" s="85"/>
      <c r="FL94" s="85"/>
      <c r="FM94" s="85"/>
      <c r="FN94" s="85"/>
      <c r="FO94" s="85"/>
      <c r="FP94" s="85"/>
      <c r="FQ94" s="85"/>
      <c r="FR94" s="85"/>
      <c r="FS94" s="85"/>
      <c r="FT94" s="85"/>
      <c r="FU94" s="85"/>
      <c r="FV94" s="85"/>
    </row>
    <row r="95" spans="1:178" s="92" customFormat="1">
      <c r="A95" s="128"/>
      <c r="D95" s="127"/>
      <c r="E95" s="127"/>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c r="BV95" s="86"/>
      <c r="BW95" s="86"/>
      <c r="BX95" s="86"/>
      <c r="BY95" s="85"/>
      <c r="BZ95" s="85"/>
      <c r="CA95" s="85"/>
      <c r="CB95" s="85"/>
      <c r="CC95" s="85"/>
      <c r="CD95" s="85"/>
      <c r="CE95" s="85"/>
      <c r="CF95" s="85"/>
      <c r="CG95" s="85"/>
      <c r="CH95" s="85"/>
      <c r="CI95" s="85"/>
      <c r="CJ95" s="85"/>
      <c r="CK95" s="85"/>
      <c r="CL95" s="85"/>
      <c r="CM95" s="85"/>
      <c r="CN95" s="85"/>
      <c r="CO95" s="85"/>
      <c r="CP95" s="86"/>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5"/>
      <c r="DZ95" s="85"/>
      <c r="EA95" s="85"/>
      <c r="EB95" s="85"/>
      <c r="EC95" s="85"/>
      <c r="ED95" s="85"/>
      <c r="EE95" s="85"/>
      <c r="EF95" s="85"/>
      <c r="EG95" s="85"/>
      <c r="EH95" s="85"/>
      <c r="EI95" s="85"/>
      <c r="EJ95" s="85"/>
      <c r="EK95" s="85"/>
      <c r="EL95" s="85"/>
      <c r="EM95" s="85"/>
      <c r="EN95" s="85"/>
      <c r="EO95" s="85"/>
      <c r="EP95" s="85"/>
      <c r="EQ95" s="85"/>
      <c r="ER95" s="85"/>
      <c r="ES95" s="85"/>
      <c r="ET95" s="85"/>
      <c r="EU95" s="85"/>
      <c r="EV95" s="85"/>
      <c r="EW95" s="85"/>
      <c r="EX95" s="85"/>
      <c r="EY95" s="85"/>
      <c r="EZ95" s="85"/>
      <c r="FA95" s="85"/>
      <c r="FB95" s="85"/>
      <c r="FC95" s="85"/>
      <c r="FD95" s="85"/>
      <c r="FE95" s="85"/>
      <c r="FF95" s="85"/>
      <c r="FG95" s="85"/>
      <c r="FH95" s="85"/>
      <c r="FI95" s="85"/>
      <c r="FJ95" s="85"/>
      <c r="FK95" s="85"/>
      <c r="FL95" s="85"/>
      <c r="FM95" s="85"/>
      <c r="FN95" s="85"/>
      <c r="FO95" s="85"/>
      <c r="FP95" s="85"/>
      <c r="FQ95" s="85"/>
      <c r="FR95" s="85"/>
      <c r="FS95" s="85"/>
      <c r="FT95" s="85"/>
      <c r="FU95" s="85"/>
      <c r="FV95" s="85"/>
    </row>
    <row r="96" spans="1:178" s="92" customFormat="1">
      <c r="A96" s="128"/>
      <c r="D96" s="127"/>
      <c r="E96" s="127"/>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c r="BT96" s="85"/>
      <c r="BU96" s="85"/>
      <c r="BV96" s="86"/>
      <c r="BW96" s="86"/>
      <c r="BX96" s="86"/>
      <c r="BY96" s="85"/>
      <c r="BZ96" s="85"/>
      <c r="CA96" s="85"/>
      <c r="CB96" s="85"/>
      <c r="CC96" s="85"/>
      <c r="CD96" s="85"/>
      <c r="CE96" s="85"/>
      <c r="CF96" s="85"/>
      <c r="CG96" s="85"/>
      <c r="CH96" s="85"/>
      <c r="CI96" s="85"/>
      <c r="CJ96" s="85"/>
      <c r="CK96" s="85"/>
      <c r="CL96" s="85"/>
      <c r="CM96" s="85"/>
      <c r="CN96" s="85"/>
      <c r="CO96" s="85"/>
      <c r="CP96" s="86"/>
      <c r="CQ96" s="85"/>
      <c r="CR96" s="85"/>
      <c r="CS96" s="85"/>
      <c r="CT96" s="85"/>
      <c r="CU96" s="85"/>
      <c r="CV96" s="85"/>
      <c r="CW96" s="85"/>
      <c r="CX96" s="85"/>
      <c r="CY96" s="85"/>
      <c r="CZ96" s="85"/>
      <c r="DA96" s="85"/>
      <c r="DB96" s="85"/>
      <c r="DC96" s="85"/>
      <c r="DD96" s="85"/>
      <c r="DE96" s="85"/>
      <c r="DF96" s="85"/>
      <c r="DG96" s="85"/>
      <c r="DH96" s="85"/>
      <c r="DI96" s="85"/>
      <c r="DJ96" s="85"/>
      <c r="DK96" s="85"/>
      <c r="DL96" s="85"/>
      <c r="DM96" s="85"/>
      <c r="DN96" s="85"/>
      <c r="DO96" s="85"/>
      <c r="DP96" s="85"/>
      <c r="DQ96" s="85"/>
      <c r="DR96" s="85"/>
      <c r="DS96" s="85"/>
      <c r="DT96" s="85"/>
      <c r="DU96" s="85"/>
      <c r="DV96" s="85"/>
      <c r="DW96" s="85"/>
      <c r="DX96" s="85"/>
      <c r="DY96" s="85"/>
      <c r="DZ96" s="85"/>
      <c r="EA96" s="85"/>
      <c r="EB96" s="85"/>
      <c r="EC96" s="85"/>
      <c r="ED96" s="85"/>
      <c r="EE96" s="85"/>
      <c r="EF96" s="85"/>
      <c r="EG96" s="85"/>
      <c r="EH96" s="85"/>
      <c r="EI96" s="85"/>
      <c r="EJ96" s="85"/>
      <c r="EK96" s="85"/>
      <c r="EL96" s="85"/>
      <c r="EM96" s="85"/>
      <c r="EN96" s="85"/>
      <c r="EO96" s="85"/>
      <c r="EP96" s="85"/>
      <c r="EQ96" s="85"/>
      <c r="ER96" s="85"/>
      <c r="ES96" s="85"/>
      <c r="ET96" s="85"/>
      <c r="EU96" s="85"/>
      <c r="EV96" s="85"/>
      <c r="EW96" s="85"/>
      <c r="EX96" s="85"/>
      <c r="EY96" s="85"/>
      <c r="EZ96" s="85"/>
      <c r="FA96" s="85"/>
      <c r="FB96" s="85"/>
      <c r="FC96" s="85"/>
      <c r="FD96" s="85"/>
      <c r="FE96" s="85"/>
      <c r="FF96" s="85"/>
      <c r="FG96" s="85"/>
      <c r="FH96" s="85"/>
      <c r="FI96" s="85"/>
      <c r="FJ96" s="85"/>
      <c r="FK96" s="85"/>
      <c r="FL96" s="85"/>
      <c r="FM96" s="85"/>
      <c r="FN96" s="85"/>
      <c r="FO96" s="85"/>
      <c r="FP96" s="85"/>
      <c r="FQ96" s="85"/>
      <c r="FR96" s="85"/>
      <c r="FS96" s="85"/>
      <c r="FT96" s="85"/>
      <c r="FU96" s="85"/>
      <c r="FV96" s="85"/>
    </row>
    <row r="97" spans="1:178" s="92" customFormat="1">
      <c r="A97" s="128"/>
      <c r="D97" s="127"/>
      <c r="E97" s="127"/>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6"/>
      <c r="BW97" s="86"/>
      <c r="BX97" s="86"/>
      <c r="BY97" s="85"/>
      <c r="BZ97" s="85"/>
      <c r="CA97" s="85"/>
      <c r="CB97" s="85"/>
      <c r="CC97" s="85"/>
      <c r="CD97" s="85"/>
      <c r="CE97" s="85"/>
      <c r="CF97" s="85"/>
      <c r="CG97" s="85"/>
      <c r="CH97" s="85"/>
      <c r="CI97" s="85"/>
      <c r="CJ97" s="85"/>
      <c r="CK97" s="85"/>
      <c r="CL97" s="85"/>
      <c r="CM97" s="85"/>
      <c r="CN97" s="85"/>
      <c r="CO97" s="85"/>
      <c r="CP97" s="86"/>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row>
    <row r="98" spans="1:178" s="92" customFormat="1">
      <c r="A98" s="128"/>
      <c r="D98" s="127"/>
      <c r="E98" s="127"/>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6"/>
      <c r="BW98" s="86"/>
      <c r="BX98" s="86"/>
      <c r="BY98" s="85"/>
      <c r="BZ98" s="85"/>
      <c r="CA98" s="85"/>
      <c r="CB98" s="85"/>
      <c r="CC98" s="85"/>
      <c r="CD98" s="85"/>
      <c r="CE98" s="85"/>
      <c r="CF98" s="85"/>
      <c r="CG98" s="85"/>
      <c r="CH98" s="85"/>
      <c r="CI98" s="85"/>
      <c r="CJ98" s="85"/>
      <c r="CK98" s="85"/>
      <c r="CL98" s="85"/>
      <c r="CM98" s="85"/>
      <c r="CN98" s="85"/>
      <c r="CO98" s="85"/>
      <c r="CP98" s="86"/>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85"/>
      <c r="EJ98" s="85"/>
      <c r="EK98" s="85"/>
      <c r="EL98" s="85"/>
      <c r="EM98" s="85"/>
      <c r="EN98" s="85"/>
      <c r="EO98" s="85"/>
      <c r="EP98" s="85"/>
      <c r="EQ98" s="85"/>
      <c r="ER98" s="85"/>
      <c r="ES98" s="85"/>
      <c r="ET98" s="85"/>
      <c r="EU98" s="85"/>
      <c r="EV98" s="85"/>
      <c r="EW98" s="85"/>
      <c r="EX98" s="85"/>
      <c r="EY98" s="85"/>
      <c r="EZ98" s="85"/>
      <c r="FA98" s="85"/>
      <c r="FB98" s="85"/>
      <c r="FC98" s="85"/>
      <c r="FD98" s="85"/>
      <c r="FE98" s="85"/>
      <c r="FF98" s="85"/>
      <c r="FG98" s="85"/>
      <c r="FH98" s="85"/>
      <c r="FI98" s="85"/>
      <c r="FJ98" s="85"/>
      <c r="FK98" s="85"/>
      <c r="FL98" s="85"/>
      <c r="FM98" s="85"/>
      <c r="FN98" s="85"/>
      <c r="FO98" s="85"/>
      <c r="FP98" s="85"/>
      <c r="FQ98" s="85"/>
      <c r="FR98" s="85"/>
      <c r="FS98" s="85"/>
      <c r="FT98" s="85"/>
      <c r="FU98" s="85"/>
      <c r="FV98" s="85"/>
    </row>
    <row r="99" spans="1:178" s="92" customFormat="1">
      <c r="A99" s="128"/>
      <c r="D99" s="127"/>
      <c r="E99" s="127"/>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6"/>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c r="EO99" s="85"/>
      <c r="EP99" s="85"/>
      <c r="EQ99" s="85"/>
      <c r="ER99" s="85"/>
      <c r="ES99" s="85"/>
      <c r="ET99" s="85"/>
      <c r="EU99" s="85"/>
      <c r="EV99" s="85"/>
      <c r="EW99" s="85"/>
      <c r="EX99" s="85"/>
      <c r="EY99" s="85"/>
      <c r="EZ99" s="85"/>
      <c r="FA99" s="85"/>
      <c r="FB99" s="85"/>
      <c r="FC99" s="85"/>
      <c r="FD99" s="85"/>
      <c r="FE99" s="85"/>
      <c r="FF99" s="85"/>
      <c r="FG99" s="85"/>
      <c r="FH99" s="85"/>
      <c r="FI99" s="85"/>
      <c r="FJ99" s="85"/>
      <c r="FK99" s="85"/>
      <c r="FL99" s="85"/>
      <c r="FM99" s="85"/>
      <c r="FN99" s="85"/>
      <c r="FO99" s="85"/>
      <c r="FP99" s="85"/>
      <c r="FQ99" s="85"/>
      <c r="FR99" s="85"/>
      <c r="FS99" s="85"/>
      <c r="FT99" s="85"/>
      <c r="FU99" s="85"/>
      <c r="FV99" s="85"/>
    </row>
    <row r="100" spans="1:178" s="92" customFormat="1" ht="12" customHeight="1">
      <c r="A100" s="128"/>
      <c r="D100" s="127"/>
      <c r="E100" s="127"/>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5"/>
      <c r="BX100" s="85"/>
      <c r="BY100" s="85"/>
      <c r="BZ100" s="85"/>
      <c r="CA100" s="85"/>
      <c r="CB100" s="85"/>
      <c r="CC100" s="85"/>
      <c r="CD100" s="85"/>
      <c r="CE100" s="85"/>
      <c r="CF100" s="85"/>
      <c r="CG100" s="85"/>
      <c r="CH100" s="85"/>
      <c r="CI100" s="85"/>
      <c r="CJ100" s="85"/>
      <c r="CK100" s="85"/>
      <c r="CL100" s="85"/>
      <c r="CM100" s="85"/>
      <c r="CN100" s="85"/>
      <c r="CO100" s="85"/>
      <c r="CP100" s="86"/>
      <c r="CQ100" s="85"/>
      <c r="CR100" s="85"/>
      <c r="CS100" s="85"/>
      <c r="CT100" s="85"/>
      <c r="CU100" s="85"/>
      <c r="CV100" s="85"/>
      <c r="CW100" s="85"/>
      <c r="CX100" s="85"/>
      <c r="CY100" s="85"/>
      <c r="CZ100" s="85"/>
      <c r="DA100" s="85"/>
      <c r="DB100" s="85"/>
      <c r="DC100" s="85"/>
      <c r="DD100" s="85"/>
      <c r="DE100" s="85"/>
      <c r="DF100" s="85"/>
      <c r="DG100" s="85"/>
      <c r="DH100" s="85"/>
      <c r="DI100" s="85"/>
      <c r="DJ100" s="85"/>
      <c r="DK100" s="85"/>
      <c r="DL100" s="85"/>
      <c r="DM100" s="85"/>
      <c r="DN100" s="85"/>
      <c r="DO100" s="85"/>
      <c r="DP100" s="85"/>
      <c r="DQ100" s="85"/>
      <c r="DR100" s="85"/>
      <c r="DS100" s="85"/>
      <c r="DT100" s="85"/>
      <c r="DU100" s="85"/>
      <c r="DV100" s="85"/>
      <c r="DW100" s="85"/>
      <c r="DX100" s="85"/>
      <c r="DY100" s="85"/>
      <c r="DZ100" s="85"/>
      <c r="EA100" s="85"/>
      <c r="EB100" s="85"/>
      <c r="EC100" s="85"/>
      <c r="ED100" s="85"/>
      <c r="EE100" s="85"/>
      <c r="EF100" s="85"/>
      <c r="EG100" s="85"/>
      <c r="EH100" s="85"/>
      <c r="EI100" s="85"/>
      <c r="EJ100" s="85"/>
      <c r="EK100" s="85"/>
      <c r="EL100" s="85"/>
      <c r="EM100" s="85"/>
      <c r="EN100" s="85"/>
      <c r="EO100" s="85"/>
      <c r="EP100" s="85"/>
      <c r="EQ100" s="85"/>
      <c r="ER100" s="85"/>
      <c r="ES100" s="85"/>
      <c r="ET100" s="85"/>
      <c r="EU100" s="85"/>
      <c r="EV100" s="85"/>
      <c r="EW100" s="85"/>
      <c r="EX100" s="85"/>
      <c r="EY100" s="85"/>
      <c r="EZ100" s="85"/>
      <c r="FA100" s="85"/>
      <c r="FB100" s="85"/>
      <c r="FC100" s="85"/>
      <c r="FD100" s="85"/>
      <c r="FE100" s="85"/>
      <c r="FF100" s="85"/>
      <c r="FG100" s="85"/>
      <c r="FH100" s="85"/>
      <c r="FI100" s="85"/>
      <c r="FJ100" s="85"/>
      <c r="FK100" s="85"/>
      <c r="FL100" s="85"/>
      <c r="FM100" s="85"/>
      <c r="FN100" s="85"/>
      <c r="FO100" s="85"/>
      <c r="FP100" s="85"/>
      <c r="FQ100" s="85"/>
      <c r="FR100" s="85"/>
      <c r="FS100" s="85"/>
      <c r="FT100" s="85"/>
      <c r="FU100" s="85"/>
      <c r="FV100" s="85"/>
    </row>
    <row r="101" spans="1:178" s="92" customFormat="1">
      <c r="A101" s="128"/>
      <c r="D101" s="127"/>
      <c r="E101" s="127"/>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c r="CE101" s="85"/>
      <c r="CF101" s="85"/>
      <c r="CG101" s="85"/>
      <c r="CH101" s="85"/>
      <c r="CI101" s="85"/>
      <c r="CJ101" s="85"/>
      <c r="CK101" s="85"/>
      <c r="CL101" s="85"/>
      <c r="CM101" s="85"/>
      <c r="CN101" s="85"/>
      <c r="CO101" s="85"/>
      <c r="CP101" s="86"/>
      <c r="CQ101" s="85"/>
      <c r="CR101" s="85"/>
      <c r="CS101" s="85"/>
      <c r="CT101" s="85"/>
      <c r="CU101" s="85"/>
      <c r="CV101" s="85"/>
      <c r="CW101" s="85"/>
      <c r="CX101" s="85"/>
      <c r="CY101" s="85"/>
      <c r="CZ101" s="85"/>
      <c r="DA101" s="85"/>
      <c r="DB101" s="85"/>
      <c r="DC101" s="85"/>
      <c r="DD101" s="85"/>
      <c r="DE101" s="85"/>
      <c r="DF101" s="85"/>
      <c r="DG101" s="85"/>
      <c r="DH101" s="85"/>
      <c r="DI101" s="85"/>
      <c r="DJ101" s="85"/>
      <c r="DK101" s="85"/>
      <c r="DL101" s="85"/>
      <c r="DM101" s="85"/>
      <c r="DN101" s="85"/>
      <c r="DO101" s="85"/>
      <c r="DP101" s="85"/>
      <c r="DQ101" s="85"/>
      <c r="DR101" s="85"/>
      <c r="DS101" s="85"/>
      <c r="DT101" s="85"/>
      <c r="DU101" s="85"/>
      <c r="DV101" s="85"/>
      <c r="DW101" s="85"/>
      <c r="DX101" s="85"/>
      <c r="DY101" s="85"/>
      <c r="DZ101" s="85"/>
      <c r="EA101" s="85"/>
      <c r="EB101" s="85"/>
      <c r="EC101" s="85"/>
      <c r="ED101" s="85"/>
      <c r="EE101" s="85"/>
      <c r="EF101" s="85"/>
      <c r="EG101" s="85"/>
      <c r="EH101" s="85"/>
      <c r="EI101" s="85"/>
      <c r="EJ101" s="85"/>
      <c r="EK101" s="85"/>
      <c r="EL101" s="85"/>
      <c r="EM101" s="85"/>
      <c r="EN101" s="85"/>
      <c r="EO101" s="85"/>
      <c r="EP101" s="85"/>
      <c r="EQ101" s="85"/>
      <c r="ER101" s="85"/>
      <c r="ES101" s="85"/>
      <c r="ET101" s="85"/>
      <c r="EU101" s="85"/>
      <c r="EV101" s="85"/>
      <c r="EW101" s="85"/>
      <c r="EX101" s="85"/>
      <c r="EY101" s="85"/>
      <c r="EZ101" s="85"/>
      <c r="FA101" s="85"/>
      <c r="FB101" s="85"/>
      <c r="FC101" s="85"/>
      <c r="FD101" s="85"/>
      <c r="FE101" s="85"/>
      <c r="FF101" s="85"/>
      <c r="FG101" s="85"/>
      <c r="FH101" s="85"/>
      <c r="FI101" s="85"/>
      <c r="FJ101" s="85"/>
      <c r="FK101" s="85"/>
      <c r="FL101" s="85"/>
      <c r="FM101" s="85"/>
      <c r="FN101" s="85"/>
      <c r="FO101" s="85"/>
      <c r="FP101" s="85"/>
      <c r="FQ101" s="85"/>
      <c r="FR101" s="85"/>
      <c r="FS101" s="85"/>
      <c r="FT101" s="85"/>
      <c r="FU101" s="85"/>
      <c r="FV101" s="85"/>
    </row>
    <row r="102" spans="1:178" s="92" customFormat="1">
      <c r="A102" s="128"/>
      <c r="D102" s="127"/>
      <c r="E102" s="127"/>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6"/>
      <c r="CQ102" s="85"/>
      <c r="CR102" s="85"/>
      <c r="CS102" s="85"/>
      <c r="CT102" s="85"/>
      <c r="CU102" s="85"/>
      <c r="CV102" s="85"/>
      <c r="CW102" s="85"/>
      <c r="CX102" s="85"/>
      <c r="CY102" s="85"/>
      <c r="CZ102" s="85"/>
      <c r="DA102" s="85"/>
      <c r="DB102" s="85"/>
      <c r="DC102" s="85"/>
      <c r="DD102" s="85"/>
      <c r="DE102" s="85"/>
      <c r="DF102" s="85"/>
      <c r="DG102" s="85"/>
      <c r="DH102" s="85"/>
      <c r="DI102" s="85"/>
      <c r="DJ102" s="85"/>
      <c r="DK102" s="85"/>
      <c r="DL102" s="85"/>
      <c r="DM102" s="85"/>
      <c r="DN102" s="85"/>
      <c r="DO102" s="85"/>
      <c r="DP102" s="85"/>
      <c r="DQ102" s="85"/>
      <c r="DR102" s="85"/>
      <c r="DS102" s="85"/>
      <c r="DT102" s="85"/>
      <c r="DU102" s="85"/>
      <c r="DV102" s="85"/>
      <c r="DW102" s="85"/>
      <c r="DX102" s="85"/>
      <c r="DY102" s="85"/>
      <c r="DZ102" s="85"/>
      <c r="EA102" s="85"/>
      <c r="EB102" s="85"/>
      <c r="EC102" s="85"/>
      <c r="ED102" s="85"/>
      <c r="EE102" s="85"/>
      <c r="EF102" s="85"/>
      <c r="EG102" s="85"/>
      <c r="EH102" s="85"/>
      <c r="EI102" s="85"/>
      <c r="EJ102" s="85"/>
      <c r="EK102" s="85"/>
      <c r="EL102" s="85"/>
      <c r="EM102" s="85"/>
      <c r="EN102" s="85"/>
      <c r="EO102" s="85"/>
      <c r="EP102" s="85"/>
      <c r="EQ102" s="85"/>
      <c r="ER102" s="85"/>
      <c r="ES102" s="85"/>
      <c r="ET102" s="85"/>
      <c r="EU102" s="85"/>
      <c r="EV102" s="85"/>
      <c r="EW102" s="85"/>
      <c r="EX102" s="85"/>
      <c r="EY102" s="85"/>
      <c r="EZ102" s="85"/>
      <c r="FA102" s="85"/>
      <c r="FB102" s="85"/>
      <c r="FC102" s="85"/>
      <c r="FD102" s="85"/>
      <c r="FE102" s="85"/>
      <c r="FF102" s="85"/>
      <c r="FG102" s="85"/>
      <c r="FH102" s="85"/>
      <c r="FI102" s="85"/>
      <c r="FJ102" s="85"/>
      <c r="FK102" s="85"/>
      <c r="FL102" s="85"/>
      <c r="FM102" s="85"/>
      <c r="FN102" s="85"/>
      <c r="FO102" s="85"/>
      <c r="FP102" s="85"/>
      <c r="FQ102" s="85"/>
      <c r="FR102" s="85"/>
      <c r="FS102" s="85"/>
      <c r="FT102" s="85"/>
      <c r="FU102" s="85"/>
      <c r="FV102" s="85"/>
    </row>
    <row r="103" spans="1:178" s="92" customFormat="1">
      <c r="A103" s="128"/>
      <c r="D103" s="127"/>
      <c r="E103" s="127"/>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6"/>
      <c r="CQ103" s="85"/>
      <c r="CR103" s="85"/>
      <c r="CS103" s="85"/>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5"/>
      <c r="DQ103" s="85"/>
      <c r="DR103" s="85"/>
      <c r="DS103" s="85"/>
      <c r="DT103" s="85"/>
      <c r="DU103" s="85"/>
      <c r="DV103" s="85"/>
      <c r="DW103" s="85"/>
      <c r="DX103" s="85"/>
      <c r="DY103" s="85"/>
      <c r="DZ103" s="85"/>
      <c r="EA103" s="85"/>
      <c r="EB103" s="85"/>
      <c r="EC103" s="85"/>
      <c r="ED103" s="85"/>
      <c r="EE103" s="85"/>
      <c r="EF103" s="85"/>
      <c r="EG103" s="85"/>
      <c r="EH103" s="85"/>
      <c r="EI103" s="85"/>
      <c r="EJ103" s="85"/>
      <c r="EK103" s="85"/>
      <c r="EL103" s="85"/>
      <c r="EM103" s="85"/>
      <c r="EN103" s="85"/>
      <c r="EO103" s="85"/>
      <c r="EP103" s="85"/>
      <c r="EQ103" s="85"/>
      <c r="ER103" s="85"/>
      <c r="ES103" s="85"/>
      <c r="ET103" s="85"/>
      <c r="EU103" s="85"/>
      <c r="EV103" s="85"/>
      <c r="EW103" s="85"/>
      <c r="EX103" s="85"/>
      <c r="EY103" s="85"/>
      <c r="EZ103" s="85"/>
      <c r="FA103" s="85"/>
      <c r="FB103" s="85"/>
      <c r="FC103" s="85"/>
      <c r="FD103" s="85"/>
      <c r="FE103" s="85"/>
      <c r="FF103" s="85"/>
      <c r="FG103" s="85"/>
      <c r="FH103" s="85"/>
      <c r="FI103" s="85"/>
      <c r="FJ103" s="85"/>
      <c r="FK103" s="85"/>
      <c r="FL103" s="85"/>
      <c r="FM103" s="85"/>
      <c r="FN103" s="85"/>
      <c r="FO103" s="85"/>
      <c r="FP103" s="85"/>
      <c r="FQ103" s="85"/>
      <c r="FR103" s="85"/>
      <c r="FS103" s="85"/>
      <c r="FT103" s="85"/>
      <c r="FU103" s="85"/>
      <c r="FV103" s="85"/>
    </row>
    <row r="104" spans="1:178" s="92" customFormat="1">
      <c r="A104" s="128"/>
      <c r="D104" s="127"/>
      <c r="E104" s="127"/>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6"/>
      <c r="CQ104" s="85"/>
      <c r="CR104" s="85"/>
      <c r="CS104" s="85"/>
      <c r="CT104" s="85"/>
      <c r="CU104" s="85"/>
      <c r="CV104" s="85"/>
      <c r="CW104" s="85"/>
      <c r="CX104" s="85"/>
      <c r="CY104" s="85"/>
      <c r="CZ104" s="85"/>
      <c r="DA104" s="85"/>
      <c r="DB104" s="85"/>
      <c r="DC104" s="85"/>
      <c r="DD104" s="85"/>
      <c r="DE104" s="85"/>
      <c r="DF104" s="85"/>
      <c r="DG104" s="85"/>
      <c r="DH104" s="85"/>
      <c r="DI104" s="85"/>
      <c r="DJ104" s="85"/>
      <c r="DK104" s="85"/>
      <c r="DL104" s="85"/>
      <c r="DM104" s="85"/>
      <c r="DN104" s="85"/>
      <c r="DO104" s="85"/>
      <c r="DP104" s="85"/>
      <c r="DQ104" s="85"/>
      <c r="DR104" s="85"/>
      <c r="DS104" s="85"/>
      <c r="DT104" s="85"/>
      <c r="DU104" s="85"/>
      <c r="DV104" s="85"/>
      <c r="DW104" s="85"/>
      <c r="DX104" s="85"/>
      <c r="DY104" s="85"/>
      <c r="DZ104" s="85"/>
      <c r="EA104" s="85"/>
      <c r="EB104" s="85"/>
      <c r="EC104" s="85"/>
      <c r="ED104" s="85"/>
      <c r="EE104" s="85"/>
      <c r="EF104" s="85"/>
      <c r="EG104" s="85"/>
      <c r="EH104" s="85"/>
      <c r="EI104" s="85"/>
      <c r="EJ104" s="85"/>
      <c r="EK104" s="85"/>
      <c r="EL104" s="85"/>
      <c r="EM104" s="85"/>
      <c r="EN104" s="85"/>
      <c r="EO104" s="85"/>
      <c r="EP104" s="85"/>
      <c r="EQ104" s="85"/>
      <c r="ER104" s="85"/>
      <c r="ES104" s="85"/>
      <c r="ET104" s="85"/>
      <c r="EU104" s="85"/>
      <c r="EV104" s="85"/>
      <c r="EW104" s="85"/>
      <c r="EX104" s="85"/>
      <c r="EY104" s="85"/>
      <c r="EZ104" s="85"/>
      <c r="FA104" s="85"/>
      <c r="FB104" s="85"/>
      <c r="FC104" s="85"/>
      <c r="FD104" s="85"/>
      <c r="FE104" s="85"/>
      <c r="FF104" s="85"/>
      <c r="FG104" s="85"/>
      <c r="FH104" s="85"/>
      <c r="FI104" s="85"/>
      <c r="FJ104" s="85"/>
      <c r="FK104" s="85"/>
      <c r="FL104" s="85"/>
      <c r="FM104" s="85"/>
      <c r="FN104" s="85"/>
      <c r="FO104" s="85"/>
      <c r="FP104" s="85"/>
      <c r="FQ104" s="85"/>
      <c r="FR104" s="85"/>
      <c r="FS104" s="85"/>
      <c r="FT104" s="85"/>
      <c r="FU104" s="85"/>
      <c r="FV104" s="85"/>
    </row>
    <row r="105" spans="1:178" s="92" customFormat="1">
      <c r="A105" s="128"/>
      <c r="D105" s="127"/>
      <c r="E105" s="127"/>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c r="BM105" s="85"/>
      <c r="BN105" s="85"/>
      <c r="BO105" s="85"/>
      <c r="BP105" s="85"/>
      <c r="BQ105" s="85"/>
      <c r="BR105" s="85"/>
      <c r="BS105" s="85"/>
      <c r="BT105" s="85"/>
      <c r="BU105" s="85"/>
      <c r="BV105" s="85"/>
      <c r="BW105" s="85"/>
      <c r="BX105" s="85"/>
      <c r="BY105" s="85"/>
      <c r="BZ105" s="85"/>
      <c r="CA105" s="85"/>
      <c r="CB105" s="85"/>
      <c r="CC105" s="85"/>
      <c r="CD105" s="85"/>
      <c r="CE105" s="85"/>
      <c r="CF105" s="85"/>
      <c r="CG105" s="85"/>
      <c r="CH105" s="85"/>
      <c r="CI105" s="85"/>
      <c r="CJ105" s="85"/>
      <c r="CK105" s="85"/>
      <c r="CL105" s="85"/>
      <c r="CM105" s="85"/>
      <c r="CN105" s="85"/>
      <c r="CO105" s="85"/>
      <c r="CP105" s="86"/>
      <c r="CQ105" s="85"/>
      <c r="CR105" s="85"/>
      <c r="CS105" s="85"/>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5"/>
      <c r="DQ105" s="85"/>
      <c r="DR105" s="85"/>
      <c r="DS105" s="85"/>
      <c r="DT105" s="85"/>
      <c r="DU105" s="85"/>
      <c r="DV105" s="85"/>
      <c r="DW105" s="85"/>
      <c r="DX105" s="85"/>
      <c r="DY105" s="85"/>
      <c r="DZ105" s="85"/>
      <c r="EA105" s="85"/>
      <c r="EB105" s="85"/>
      <c r="EC105" s="85"/>
      <c r="ED105" s="85"/>
      <c r="EE105" s="85"/>
      <c r="EF105" s="85"/>
      <c r="EG105" s="85"/>
      <c r="EH105" s="85"/>
      <c r="EI105" s="85"/>
      <c r="EJ105" s="85"/>
      <c r="EK105" s="85"/>
      <c r="EL105" s="85"/>
      <c r="EM105" s="85"/>
      <c r="EN105" s="85"/>
      <c r="EO105" s="85"/>
      <c r="EP105" s="85"/>
      <c r="EQ105" s="85"/>
      <c r="ER105" s="85"/>
      <c r="ES105" s="85"/>
      <c r="ET105" s="85"/>
      <c r="EU105" s="85"/>
      <c r="EV105" s="85"/>
      <c r="EW105" s="85"/>
      <c r="EX105" s="85"/>
      <c r="EY105" s="85"/>
      <c r="EZ105" s="85"/>
      <c r="FA105" s="85"/>
      <c r="FB105" s="85"/>
      <c r="FC105" s="85"/>
      <c r="FD105" s="85"/>
      <c r="FE105" s="85"/>
      <c r="FF105" s="85"/>
      <c r="FG105" s="85"/>
      <c r="FH105" s="85"/>
      <c r="FI105" s="85"/>
      <c r="FJ105" s="85"/>
      <c r="FK105" s="85"/>
      <c r="FL105" s="85"/>
      <c r="FM105" s="85"/>
      <c r="FN105" s="85"/>
      <c r="FO105" s="85"/>
      <c r="FP105" s="85"/>
      <c r="FQ105" s="85"/>
      <c r="FR105" s="85"/>
      <c r="FS105" s="85"/>
      <c r="FT105" s="85"/>
      <c r="FU105" s="85"/>
      <c r="FV105" s="85"/>
    </row>
    <row r="106" spans="1:178" s="92" customFormat="1">
      <c r="A106" s="128"/>
      <c r="D106" s="127"/>
      <c r="E106" s="127"/>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R106" s="85"/>
      <c r="BS106" s="85"/>
      <c r="BT106" s="85"/>
      <c r="BU106" s="85"/>
      <c r="BV106" s="85"/>
      <c r="BW106" s="85"/>
      <c r="BX106" s="85"/>
      <c r="BY106" s="85"/>
      <c r="BZ106" s="85"/>
      <c r="CA106" s="85"/>
      <c r="CB106" s="85"/>
      <c r="CC106" s="85"/>
      <c r="CD106" s="85"/>
      <c r="CE106" s="85"/>
      <c r="CF106" s="85"/>
      <c r="CG106" s="85"/>
      <c r="CH106" s="85"/>
      <c r="CI106" s="85"/>
      <c r="CJ106" s="85"/>
      <c r="CK106" s="85"/>
      <c r="CL106" s="85"/>
      <c r="CM106" s="85"/>
      <c r="CN106" s="85"/>
      <c r="CO106" s="85"/>
      <c r="CP106" s="86"/>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85"/>
      <c r="ED106" s="85"/>
      <c r="EE106" s="85"/>
      <c r="EF106" s="85"/>
      <c r="EG106" s="85"/>
      <c r="EH106" s="85"/>
      <c r="EI106" s="85"/>
      <c r="EJ106" s="85"/>
      <c r="EK106" s="85"/>
      <c r="EL106" s="85"/>
      <c r="EM106" s="85"/>
      <c r="EN106" s="85"/>
      <c r="EO106" s="85"/>
      <c r="EP106" s="85"/>
      <c r="EQ106" s="85"/>
      <c r="ER106" s="85"/>
      <c r="ES106" s="85"/>
      <c r="ET106" s="85"/>
      <c r="EU106" s="85"/>
      <c r="EV106" s="85"/>
      <c r="EW106" s="85"/>
      <c r="EX106" s="85"/>
      <c r="EY106" s="85"/>
      <c r="EZ106" s="85"/>
      <c r="FA106" s="85"/>
      <c r="FB106" s="85"/>
      <c r="FC106" s="85"/>
      <c r="FD106" s="85"/>
      <c r="FE106" s="85"/>
      <c r="FF106" s="85"/>
      <c r="FG106" s="85"/>
      <c r="FH106" s="85"/>
      <c r="FI106" s="85"/>
      <c r="FJ106" s="85"/>
      <c r="FK106" s="85"/>
      <c r="FL106" s="85"/>
      <c r="FM106" s="85"/>
      <c r="FN106" s="85"/>
      <c r="FO106" s="85"/>
      <c r="FP106" s="85"/>
      <c r="FQ106" s="85"/>
      <c r="FR106" s="85"/>
      <c r="FS106" s="85"/>
      <c r="FT106" s="85"/>
      <c r="FU106" s="85"/>
      <c r="FV106" s="85"/>
    </row>
    <row r="107" spans="1:178" s="92" customFormat="1">
      <c r="A107" s="128"/>
      <c r="D107" s="127"/>
      <c r="E107" s="127"/>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c r="CO107" s="85"/>
      <c r="CP107" s="86"/>
      <c r="CQ107" s="85"/>
      <c r="CR107" s="85"/>
      <c r="CS107" s="85"/>
      <c r="CT107" s="85"/>
      <c r="CU107" s="85"/>
      <c r="CV107" s="85"/>
      <c r="CW107" s="85"/>
      <c r="CX107" s="85"/>
      <c r="CY107" s="85"/>
      <c r="CZ107" s="85"/>
      <c r="DA107" s="85"/>
      <c r="DB107" s="85"/>
      <c r="DC107" s="85"/>
      <c r="DD107" s="85"/>
      <c r="DE107" s="85"/>
      <c r="DF107" s="85"/>
      <c r="DG107" s="85"/>
      <c r="DH107" s="85"/>
      <c r="DI107" s="85"/>
      <c r="DJ107" s="85"/>
      <c r="DK107" s="85"/>
      <c r="DL107" s="85"/>
      <c r="DM107" s="85"/>
      <c r="DN107" s="85"/>
      <c r="DO107" s="85"/>
      <c r="DP107" s="85"/>
      <c r="DQ107" s="85"/>
      <c r="DR107" s="85"/>
      <c r="DS107" s="85"/>
      <c r="DT107" s="85"/>
      <c r="DU107" s="85"/>
      <c r="DV107" s="85"/>
      <c r="DW107" s="85"/>
      <c r="DX107" s="85"/>
      <c r="DY107" s="85"/>
      <c r="DZ107" s="85"/>
      <c r="EA107" s="85"/>
      <c r="EB107" s="85"/>
      <c r="EC107" s="85"/>
      <c r="ED107" s="85"/>
      <c r="EE107" s="85"/>
      <c r="EF107" s="85"/>
      <c r="EG107" s="85"/>
      <c r="EH107" s="85"/>
      <c r="EI107" s="85"/>
      <c r="EJ107" s="85"/>
      <c r="EK107" s="85"/>
      <c r="EL107" s="85"/>
      <c r="EM107" s="85"/>
      <c r="EN107" s="85"/>
      <c r="EO107" s="85"/>
      <c r="EP107" s="85"/>
      <c r="EQ107" s="85"/>
      <c r="ER107" s="85"/>
      <c r="ES107" s="85"/>
      <c r="ET107" s="85"/>
      <c r="EU107" s="85"/>
      <c r="EV107" s="85"/>
      <c r="EW107" s="85"/>
      <c r="EX107" s="85"/>
      <c r="EY107" s="85"/>
      <c r="EZ107" s="85"/>
      <c r="FA107" s="85"/>
      <c r="FB107" s="85"/>
      <c r="FC107" s="85"/>
      <c r="FD107" s="85"/>
      <c r="FE107" s="85"/>
      <c r="FF107" s="85"/>
      <c r="FG107" s="85"/>
      <c r="FH107" s="85"/>
      <c r="FI107" s="85"/>
      <c r="FJ107" s="85"/>
      <c r="FK107" s="85"/>
      <c r="FL107" s="85"/>
      <c r="FM107" s="85"/>
      <c r="FN107" s="85"/>
      <c r="FO107" s="85"/>
      <c r="FP107" s="85"/>
      <c r="FQ107" s="85"/>
      <c r="FR107" s="85"/>
      <c r="FS107" s="85"/>
      <c r="FT107" s="85"/>
      <c r="FU107" s="85"/>
      <c r="FV107" s="85"/>
    </row>
    <row r="108" spans="1:178" s="92" customFormat="1">
      <c r="A108" s="128"/>
      <c r="D108" s="127"/>
      <c r="E108" s="127"/>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c r="CO108" s="85"/>
      <c r="CP108" s="86"/>
      <c r="CQ108" s="85"/>
      <c r="CR108" s="85"/>
      <c r="CS108" s="85"/>
      <c r="CT108" s="85"/>
      <c r="CU108" s="85"/>
      <c r="CV108" s="85"/>
      <c r="CW108" s="85"/>
      <c r="CX108" s="85"/>
      <c r="CY108" s="85"/>
      <c r="CZ108" s="85"/>
      <c r="DA108" s="85"/>
      <c r="DB108" s="85"/>
      <c r="DC108" s="85"/>
      <c r="DD108" s="85"/>
      <c r="DE108" s="85"/>
      <c r="DF108" s="85"/>
      <c r="DG108" s="85"/>
      <c r="DH108" s="85"/>
      <c r="DI108" s="85"/>
      <c r="DJ108" s="85"/>
      <c r="DK108" s="85"/>
      <c r="DL108" s="85"/>
      <c r="DM108" s="85"/>
      <c r="DN108" s="85"/>
      <c r="DO108" s="85"/>
      <c r="DP108" s="85"/>
      <c r="DQ108" s="85"/>
      <c r="DR108" s="85"/>
      <c r="DS108" s="85"/>
      <c r="DT108" s="85"/>
      <c r="DU108" s="85"/>
      <c r="DV108" s="85"/>
      <c r="DW108" s="85"/>
      <c r="DX108" s="85"/>
      <c r="DY108" s="85"/>
      <c r="DZ108" s="85"/>
      <c r="EA108" s="85"/>
      <c r="EB108" s="85"/>
      <c r="EC108" s="85"/>
      <c r="ED108" s="85"/>
      <c r="EE108" s="85"/>
      <c r="EF108" s="85"/>
      <c r="EG108" s="85"/>
      <c r="EH108" s="85"/>
      <c r="EI108" s="85"/>
      <c r="EJ108" s="85"/>
      <c r="EK108" s="85"/>
      <c r="EL108" s="85"/>
      <c r="EM108" s="85"/>
      <c r="EN108" s="85"/>
      <c r="EO108" s="85"/>
      <c r="EP108" s="85"/>
      <c r="EQ108" s="85"/>
      <c r="ER108" s="85"/>
      <c r="ES108" s="85"/>
      <c r="ET108" s="85"/>
      <c r="EU108" s="85"/>
      <c r="EV108" s="85"/>
      <c r="EW108" s="85"/>
      <c r="EX108" s="85"/>
      <c r="EY108" s="85"/>
      <c r="EZ108" s="85"/>
      <c r="FA108" s="85"/>
      <c r="FB108" s="85"/>
      <c r="FC108" s="85"/>
      <c r="FD108" s="85"/>
      <c r="FE108" s="85"/>
      <c r="FF108" s="85"/>
      <c r="FG108" s="85"/>
      <c r="FH108" s="85"/>
      <c r="FI108" s="85"/>
      <c r="FJ108" s="85"/>
      <c r="FK108" s="85"/>
      <c r="FL108" s="85"/>
      <c r="FM108" s="85"/>
      <c r="FN108" s="85"/>
      <c r="FO108" s="85"/>
      <c r="FP108" s="85"/>
      <c r="FQ108" s="85"/>
      <c r="FR108" s="85"/>
      <c r="FS108" s="85"/>
      <c r="FT108" s="85"/>
      <c r="FU108" s="85"/>
      <c r="FV108" s="85"/>
    </row>
    <row r="109" spans="1:178" s="92" customFormat="1">
      <c r="A109" s="128"/>
      <c r="D109" s="127"/>
      <c r="E109" s="127"/>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c r="CO109" s="85"/>
      <c r="CP109" s="86"/>
      <c r="CQ109" s="85"/>
      <c r="CR109" s="85"/>
      <c r="CS109" s="85"/>
      <c r="CT109" s="85"/>
      <c r="CU109" s="85"/>
      <c r="CV109" s="85"/>
      <c r="CW109" s="85"/>
      <c r="CX109" s="85"/>
      <c r="CY109" s="85"/>
      <c r="CZ109" s="85"/>
      <c r="DA109" s="85"/>
      <c r="DB109" s="85"/>
      <c r="DC109" s="85"/>
      <c r="DD109" s="85"/>
      <c r="DE109" s="85"/>
      <c r="DF109" s="85"/>
      <c r="DG109" s="85"/>
      <c r="DH109" s="85"/>
      <c r="DI109" s="85"/>
      <c r="DJ109" s="85"/>
      <c r="DK109" s="85"/>
      <c r="DL109" s="85"/>
      <c r="DM109" s="85"/>
      <c r="DN109" s="85"/>
      <c r="DO109" s="85"/>
      <c r="DP109" s="85"/>
      <c r="DQ109" s="85"/>
      <c r="DR109" s="85"/>
      <c r="DS109" s="85"/>
      <c r="DT109" s="85"/>
      <c r="DU109" s="85"/>
      <c r="DV109" s="85"/>
      <c r="DW109" s="85"/>
      <c r="DX109" s="85"/>
      <c r="DY109" s="85"/>
      <c r="DZ109" s="85"/>
      <c r="EA109" s="85"/>
      <c r="EB109" s="85"/>
      <c r="EC109" s="85"/>
      <c r="ED109" s="85"/>
      <c r="EE109" s="85"/>
      <c r="EF109" s="85"/>
      <c r="EG109" s="85"/>
      <c r="EH109" s="85"/>
      <c r="EI109" s="85"/>
      <c r="EJ109" s="85"/>
      <c r="EK109" s="85"/>
      <c r="EL109" s="85"/>
      <c r="EM109" s="85"/>
      <c r="EN109" s="85"/>
      <c r="EO109" s="85"/>
      <c r="EP109" s="85"/>
      <c r="EQ109" s="85"/>
      <c r="ER109" s="85"/>
      <c r="ES109" s="85"/>
      <c r="ET109" s="85"/>
      <c r="EU109" s="85"/>
      <c r="EV109" s="85"/>
      <c r="EW109" s="85"/>
      <c r="EX109" s="85"/>
      <c r="EY109" s="85"/>
      <c r="EZ109" s="85"/>
      <c r="FA109" s="85"/>
      <c r="FB109" s="85"/>
      <c r="FC109" s="85"/>
      <c r="FD109" s="85"/>
      <c r="FE109" s="85"/>
      <c r="FF109" s="85"/>
      <c r="FG109" s="85"/>
      <c r="FH109" s="85"/>
      <c r="FI109" s="85"/>
      <c r="FJ109" s="85"/>
      <c r="FK109" s="85"/>
      <c r="FL109" s="85"/>
      <c r="FM109" s="85"/>
      <c r="FN109" s="85"/>
      <c r="FO109" s="85"/>
      <c r="FP109" s="85"/>
      <c r="FQ109" s="85"/>
      <c r="FR109" s="85"/>
      <c r="FS109" s="85"/>
      <c r="FT109" s="85"/>
      <c r="FU109" s="85"/>
      <c r="FV109" s="85"/>
    </row>
    <row r="110" spans="1:178" s="92" customFormat="1">
      <c r="A110" s="128"/>
      <c r="D110" s="127"/>
      <c r="E110" s="127"/>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c r="CO110" s="85"/>
      <c r="CP110" s="86"/>
      <c r="CQ110" s="85"/>
      <c r="CR110" s="85"/>
      <c r="CS110" s="85"/>
      <c r="CT110" s="85"/>
      <c r="CU110" s="85"/>
      <c r="CV110" s="85"/>
      <c r="CW110" s="85"/>
      <c r="CX110" s="85"/>
      <c r="CY110" s="85"/>
      <c r="CZ110" s="85"/>
      <c r="DA110" s="85"/>
      <c r="DB110" s="85"/>
      <c r="DC110" s="85"/>
      <c r="DD110" s="85"/>
      <c r="DE110" s="85"/>
      <c r="DF110" s="85"/>
      <c r="DG110" s="85"/>
      <c r="DH110" s="85"/>
      <c r="DI110" s="85"/>
      <c r="DJ110" s="85"/>
      <c r="DK110" s="85"/>
      <c r="DL110" s="85"/>
      <c r="DM110" s="85"/>
      <c r="DN110" s="85"/>
      <c r="DO110" s="85"/>
      <c r="DP110" s="85"/>
      <c r="DQ110" s="85"/>
      <c r="DR110" s="85"/>
      <c r="DS110" s="85"/>
      <c r="DT110" s="85"/>
      <c r="DU110" s="85"/>
      <c r="DV110" s="85"/>
      <c r="DW110" s="85"/>
      <c r="DX110" s="85"/>
      <c r="DY110" s="85"/>
      <c r="DZ110" s="85"/>
      <c r="EA110" s="85"/>
      <c r="EB110" s="85"/>
      <c r="EC110" s="85"/>
      <c r="ED110" s="85"/>
      <c r="EE110" s="85"/>
      <c r="EF110" s="85"/>
      <c r="EG110" s="85"/>
      <c r="EH110" s="85"/>
      <c r="EI110" s="85"/>
      <c r="EJ110" s="85"/>
      <c r="EK110" s="85"/>
      <c r="EL110" s="85"/>
      <c r="EM110" s="85"/>
      <c r="EN110" s="85"/>
      <c r="EO110" s="85"/>
      <c r="EP110" s="85"/>
      <c r="EQ110" s="85"/>
      <c r="ER110" s="85"/>
      <c r="ES110" s="85"/>
      <c r="ET110" s="85"/>
      <c r="EU110" s="85"/>
      <c r="EV110" s="85"/>
      <c r="EW110" s="85"/>
      <c r="EX110" s="85"/>
      <c r="EY110" s="85"/>
      <c r="EZ110" s="85"/>
      <c r="FA110" s="85"/>
      <c r="FB110" s="85"/>
      <c r="FC110" s="85"/>
      <c r="FD110" s="85"/>
      <c r="FE110" s="85"/>
      <c r="FF110" s="85"/>
      <c r="FG110" s="85"/>
      <c r="FH110" s="85"/>
      <c r="FI110" s="85"/>
      <c r="FJ110" s="85"/>
      <c r="FK110" s="85"/>
      <c r="FL110" s="85"/>
      <c r="FM110" s="85"/>
      <c r="FN110" s="85"/>
      <c r="FO110" s="85"/>
      <c r="FP110" s="85"/>
      <c r="FQ110" s="85"/>
      <c r="FR110" s="85"/>
      <c r="FS110" s="85"/>
      <c r="FT110" s="85"/>
      <c r="FU110" s="85"/>
      <c r="FV110" s="85"/>
    </row>
    <row r="111" spans="1:178" s="92" customFormat="1">
      <c r="A111" s="128"/>
      <c r="D111" s="127"/>
      <c r="E111" s="127"/>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5"/>
      <c r="BX111" s="85"/>
      <c r="BY111" s="85"/>
      <c r="BZ111" s="85"/>
      <c r="CA111" s="85"/>
      <c r="CB111" s="85"/>
      <c r="CC111" s="85"/>
      <c r="CD111" s="85"/>
      <c r="CE111" s="85"/>
      <c r="CF111" s="85"/>
      <c r="CG111" s="85"/>
      <c r="CH111" s="85"/>
      <c r="CI111" s="85"/>
      <c r="CJ111" s="85"/>
      <c r="CK111" s="85"/>
      <c r="CL111" s="85"/>
      <c r="CM111" s="85"/>
      <c r="CN111" s="85"/>
      <c r="CO111" s="85"/>
      <c r="CP111" s="86"/>
      <c r="CQ111" s="85"/>
      <c r="CR111" s="85"/>
      <c r="CS111" s="85"/>
      <c r="CT111" s="85"/>
      <c r="CU111" s="85"/>
      <c r="CV111" s="85"/>
      <c r="CW111" s="85"/>
      <c r="CX111" s="85"/>
      <c r="CY111" s="85"/>
      <c r="CZ111" s="85"/>
      <c r="DA111" s="85"/>
      <c r="DB111" s="85"/>
      <c r="DC111" s="85"/>
      <c r="DD111" s="85"/>
      <c r="DE111" s="85"/>
      <c r="DF111" s="85"/>
      <c r="DG111" s="85"/>
      <c r="DH111" s="85"/>
      <c r="DI111" s="85"/>
      <c r="DJ111" s="85"/>
      <c r="DK111" s="85"/>
      <c r="DL111" s="85"/>
      <c r="DM111" s="85"/>
      <c r="DN111" s="85"/>
      <c r="DO111" s="85"/>
      <c r="DP111" s="85"/>
      <c r="DQ111" s="85"/>
      <c r="DR111" s="85"/>
      <c r="DS111" s="85"/>
      <c r="DT111" s="85"/>
      <c r="DU111" s="85"/>
      <c r="DV111" s="85"/>
      <c r="DW111" s="85"/>
      <c r="DX111" s="85"/>
      <c r="DY111" s="85"/>
      <c r="DZ111" s="85"/>
      <c r="EA111" s="85"/>
      <c r="EB111" s="85"/>
      <c r="EC111" s="85"/>
      <c r="ED111" s="85"/>
      <c r="EE111" s="85"/>
      <c r="EF111" s="85"/>
      <c r="EG111" s="85"/>
      <c r="EH111" s="85"/>
      <c r="EI111" s="85"/>
      <c r="EJ111" s="85"/>
      <c r="EK111" s="85"/>
      <c r="EL111" s="85"/>
      <c r="EM111" s="85"/>
      <c r="EN111" s="85"/>
      <c r="EO111" s="85"/>
      <c r="EP111" s="85"/>
      <c r="EQ111" s="85"/>
      <c r="ER111" s="85"/>
      <c r="ES111" s="85"/>
      <c r="ET111" s="85"/>
      <c r="EU111" s="85"/>
      <c r="EV111" s="85"/>
      <c r="EW111" s="85"/>
      <c r="EX111" s="85"/>
      <c r="EY111" s="85"/>
      <c r="EZ111" s="85"/>
      <c r="FA111" s="85"/>
      <c r="FB111" s="85"/>
      <c r="FC111" s="85"/>
      <c r="FD111" s="85"/>
      <c r="FE111" s="85"/>
      <c r="FF111" s="85"/>
      <c r="FG111" s="85"/>
      <c r="FH111" s="85"/>
      <c r="FI111" s="85"/>
      <c r="FJ111" s="85"/>
      <c r="FK111" s="85"/>
      <c r="FL111" s="85"/>
      <c r="FM111" s="85"/>
      <c r="FN111" s="85"/>
      <c r="FO111" s="85"/>
      <c r="FP111" s="85"/>
      <c r="FQ111" s="85"/>
      <c r="FR111" s="85"/>
      <c r="FS111" s="85"/>
      <c r="FT111" s="85"/>
      <c r="FU111" s="85"/>
      <c r="FV111" s="85"/>
    </row>
    <row r="112" spans="1:178" s="92" customFormat="1">
      <c r="A112" s="128"/>
      <c r="D112" s="127"/>
      <c r="E112" s="127"/>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c r="BO112" s="85"/>
      <c r="BP112" s="85"/>
      <c r="BQ112" s="85"/>
      <c r="BR112" s="85"/>
      <c r="BS112" s="85"/>
      <c r="BT112" s="85"/>
      <c r="BU112" s="85"/>
      <c r="BV112" s="85"/>
      <c r="BW112" s="85"/>
      <c r="BX112" s="85"/>
      <c r="BY112" s="85"/>
      <c r="BZ112" s="85"/>
      <c r="CA112" s="85"/>
      <c r="CB112" s="85"/>
      <c r="CC112" s="85"/>
      <c r="CD112" s="85"/>
      <c r="CE112" s="85"/>
      <c r="CF112" s="85"/>
      <c r="CG112" s="85"/>
      <c r="CH112" s="85"/>
      <c r="CI112" s="85"/>
      <c r="CJ112" s="85"/>
      <c r="CK112" s="85"/>
      <c r="CL112" s="85"/>
      <c r="CM112" s="85"/>
      <c r="CN112" s="85"/>
      <c r="CO112" s="85"/>
      <c r="CP112" s="86"/>
      <c r="CQ112" s="85"/>
      <c r="CR112" s="85"/>
      <c r="CS112" s="85"/>
      <c r="CT112" s="85"/>
      <c r="CU112" s="85"/>
      <c r="CV112" s="85"/>
      <c r="CW112" s="85"/>
      <c r="CX112" s="85"/>
      <c r="CY112" s="85"/>
      <c r="CZ112" s="85"/>
      <c r="DA112" s="85"/>
      <c r="DB112" s="85"/>
      <c r="DC112" s="85"/>
      <c r="DD112" s="85"/>
      <c r="DE112" s="85"/>
      <c r="DF112" s="85"/>
      <c r="DG112" s="85"/>
      <c r="DH112" s="85"/>
      <c r="DI112" s="85"/>
      <c r="DJ112" s="85"/>
      <c r="DK112" s="85"/>
      <c r="DL112" s="85"/>
      <c r="DM112" s="85"/>
      <c r="DN112" s="85"/>
      <c r="DO112" s="85"/>
      <c r="DP112" s="85"/>
      <c r="DQ112" s="85"/>
      <c r="DR112" s="85"/>
      <c r="DS112" s="85"/>
      <c r="DT112" s="85"/>
      <c r="DU112" s="85"/>
      <c r="DV112" s="85"/>
      <c r="DW112" s="85"/>
      <c r="DX112" s="85"/>
      <c r="DY112" s="85"/>
      <c r="DZ112" s="85"/>
      <c r="EA112" s="85"/>
      <c r="EB112" s="85"/>
      <c r="EC112" s="85"/>
      <c r="ED112" s="85"/>
      <c r="EE112" s="85"/>
      <c r="EF112" s="85"/>
      <c r="EG112" s="85"/>
      <c r="EH112" s="85"/>
      <c r="EI112" s="85"/>
      <c r="EJ112" s="85"/>
      <c r="EK112" s="85"/>
      <c r="EL112" s="85"/>
      <c r="EM112" s="85"/>
      <c r="EN112" s="85"/>
      <c r="EO112" s="85"/>
      <c r="EP112" s="85"/>
      <c r="EQ112" s="85"/>
      <c r="ER112" s="85"/>
      <c r="ES112" s="85"/>
      <c r="ET112" s="85"/>
      <c r="EU112" s="85"/>
      <c r="EV112" s="85"/>
      <c r="EW112" s="85"/>
      <c r="EX112" s="85"/>
      <c r="EY112" s="85"/>
      <c r="EZ112" s="85"/>
      <c r="FA112" s="85"/>
      <c r="FB112" s="85"/>
      <c r="FC112" s="85"/>
      <c r="FD112" s="85"/>
      <c r="FE112" s="85"/>
      <c r="FF112" s="85"/>
      <c r="FG112" s="85"/>
      <c r="FH112" s="85"/>
      <c r="FI112" s="85"/>
      <c r="FJ112" s="85"/>
      <c r="FK112" s="85"/>
      <c r="FL112" s="85"/>
      <c r="FM112" s="85"/>
      <c r="FN112" s="85"/>
      <c r="FO112" s="85"/>
      <c r="FP112" s="85"/>
      <c r="FQ112" s="85"/>
      <c r="FR112" s="85"/>
      <c r="FS112" s="85"/>
      <c r="FT112" s="85"/>
      <c r="FU112" s="85"/>
      <c r="FV112" s="85"/>
    </row>
    <row r="113" spans="1:178" s="92" customFormat="1">
      <c r="A113" s="128"/>
      <c r="D113" s="127"/>
      <c r="E113" s="127"/>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c r="BM113" s="85"/>
      <c r="BN113" s="85"/>
      <c r="BO113" s="85"/>
      <c r="BP113" s="85"/>
      <c r="BQ113" s="85"/>
      <c r="BR113" s="85"/>
      <c r="BS113" s="85"/>
      <c r="BT113" s="85"/>
      <c r="BU113" s="85"/>
      <c r="BV113" s="85"/>
      <c r="BW113" s="85"/>
      <c r="BX113" s="85"/>
      <c r="BY113" s="85"/>
      <c r="BZ113" s="85"/>
      <c r="CA113" s="85"/>
      <c r="CB113" s="85"/>
      <c r="CC113" s="85"/>
      <c r="CD113" s="85"/>
      <c r="CE113" s="85"/>
      <c r="CF113" s="85"/>
      <c r="CG113" s="85"/>
      <c r="CH113" s="85"/>
      <c r="CI113" s="85"/>
      <c r="CJ113" s="85"/>
      <c r="CK113" s="85"/>
      <c r="CL113" s="85"/>
      <c r="CM113" s="85"/>
      <c r="CN113" s="85"/>
      <c r="CO113" s="85"/>
      <c r="CP113" s="86"/>
      <c r="CQ113" s="85"/>
      <c r="CR113" s="85"/>
      <c r="CS113" s="85"/>
      <c r="CT113" s="85"/>
      <c r="CU113" s="85"/>
      <c r="CV113" s="85"/>
      <c r="CW113" s="85"/>
      <c r="CX113" s="85"/>
      <c r="CY113" s="85"/>
      <c r="CZ113" s="85"/>
      <c r="DA113" s="85"/>
      <c r="DB113" s="85"/>
      <c r="DC113" s="85"/>
      <c r="DD113" s="85"/>
      <c r="DE113" s="85"/>
      <c r="DF113" s="85"/>
      <c r="DG113" s="85"/>
      <c r="DH113" s="85"/>
      <c r="DI113" s="85"/>
      <c r="DJ113" s="85"/>
      <c r="DK113" s="85"/>
      <c r="DL113" s="85"/>
      <c r="DM113" s="85"/>
      <c r="DN113" s="85"/>
      <c r="DO113" s="85"/>
      <c r="DP113" s="85"/>
      <c r="DQ113" s="85"/>
      <c r="DR113" s="85"/>
      <c r="DS113" s="85"/>
      <c r="DT113" s="85"/>
      <c r="DU113" s="85"/>
      <c r="DV113" s="85"/>
      <c r="DW113" s="85"/>
      <c r="DX113" s="85"/>
      <c r="DY113" s="85"/>
      <c r="DZ113" s="85"/>
      <c r="EA113" s="85"/>
      <c r="EB113" s="85"/>
      <c r="EC113" s="85"/>
      <c r="ED113" s="85"/>
      <c r="EE113" s="85"/>
      <c r="EF113" s="85"/>
      <c r="EG113" s="85"/>
      <c r="EH113" s="85"/>
      <c r="EI113" s="85"/>
      <c r="EJ113" s="85"/>
      <c r="EK113" s="85"/>
      <c r="EL113" s="85"/>
      <c r="EM113" s="85"/>
      <c r="EN113" s="85"/>
      <c r="EO113" s="85"/>
      <c r="EP113" s="85"/>
      <c r="EQ113" s="85"/>
      <c r="ER113" s="85"/>
      <c r="ES113" s="85"/>
      <c r="ET113" s="85"/>
      <c r="EU113" s="85"/>
      <c r="EV113" s="85"/>
      <c r="EW113" s="85"/>
      <c r="EX113" s="85"/>
      <c r="EY113" s="85"/>
      <c r="EZ113" s="85"/>
      <c r="FA113" s="85"/>
      <c r="FB113" s="85"/>
      <c r="FC113" s="85"/>
      <c r="FD113" s="85"/>
      <c r="FE113" s="85"/>
      <c r="FF113" s="85"/>
      <c r="FG113" s="85"/>
      <c r="FH113" s="85"/>
      <c r="FI113" s="85"/>
      <c r="FJ113" s="85"/>
      <c r="FK113" s="85"/>
      <c r="FL113" s="85"/>
      <c r="FM113" s="85"/>
      <c r="FN113" s="85"/>
      <c r="FO113" s="85"/>
      <c r="FP113" s="85"/>
      <c r="FQ113" s="85"/>
      <c r="FR113" s="85"/>
      <c r="FS113" s="85"/>
      <c r="FT113" s="85"/>
      <c r="FU113" s="85"/>
      <c r="FV113" s="85"/>
    </row>
    <row r="114" spans="1:178" s="92" customFormat="1">
      <c r="A114" s="128"/>
      <c r="D114" s="127"/>
      <c r="E114" s="127"/>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c r="CO114" s="85"/>
      <c r="CP114" s="86"/>
      <c r="CQ114" s="85"/>
      <c r="CR114" s="85"/>
      <c r="CS114" s="85"/>
      <c r="CT114" s="85"/>
      <c r="CU114" s="85"/>
      <c r="CV114" s="85"/>
      <c r="CW114" s="85"/>
      <c r="CX114" s="85"/>
      <c r="CY114" s="85"/>
      <c r="CZ114" s="85"/>
      <c r="DA114" s="85"/>
      <c r="DB114" s="85"/>
      <c r="DC114" s="85"/>
      <c r="DD114" s="85"/>
      <c r="DE114" s="85"/>
      <c r="DF114" s="85"/>
      <c r="DG114" s="85"/>
      <c r="DH114" s="85"/>
      <c r="DI114" s="85"/>
      <c r="DJ114" s="85"/>
      <c r="DK114" s="85"/>
      <c r="DL114" s="85"/>
      <c r="DM114" s="85"/>
      <c r="DN114" s="85"/>
      <c r="DO114" s="85"/>
      <c r="DP114" s="85"/>
      <c r="DQ114" s="85"/>
      <c r="DR114" s="85"/>
      <c r="DS114" s="85"/>
      <c r="DT114" s="85"/>
      <c r="DU114" s="85"/>
      <c r="DV114" s="85"/>
      <c r="DW114" s="85"/>
      <c r="DX114" s="85"/>
      <c r="DY114" s="85"/>
      <c r="DZ114" s="85"/>
      <c r="EA114" s="85"/>
      <c r="EB114" s="85"/>
      <c r="EC114" s="85"/>
      <c r="ED114" s="85"/>
      <c r="EE114" s="85"/>
      <c r="EF114" s="85"/>
      <c r="EG114" s="85"/>
      <c r="EH114" s="85"/>
      <c r="EI114" s="85"/>
      <c r="EJ114" s="85"/>
      <c r="EK114" s="85"/>
      <c r="EL114" s="85"/>
      <c r="EM114" s="85"/>
      <c r="EN114" s="85"/>
      <c r="EO114" s="85"/>
      <c r="EP114" s="85"/>
      <c r="EQ114" s="85"/>
      <c r="ER114" s="85"/>
      <c r="ES114" s="85"/>
      <c r="ET114" s="85"/>
      <c r="EU114" s="85"/>
      <c r="EV114" s="85"/>
      <c r="EW114" s="85"/>
      <c r="EX114" s="85"/>
      <c r="EY114" s="85"/>
      <c r="EZ114" s="85"/>
      <c r="FA114" s="85"/>
      <c r="FB114" s="85"/>
      <c r="FC114" s="85"/>
      <c r="FD114" s="85"/>
      <c r="FE114" s="85"/>
      <c r="FF114" s="85"/>
      <c r="FG114" s="85"/>
      <c r="FH114" s="85"/>
      <c r="FI114" s="85"/>
      <c r="FJ114" s="85"/>
      <c r="FK114" s="85"/>
      <c r="FL114" s="85"/>
      <c r="FM114" s="85"/>
      <c r="FN114" s="85"/>
      <c r="FO114" s="85"/>
      <c r="FP114" s="85"/>
      <c r="FQ114" s="85"/>
      <c r="FR114" s="85"/>
      <c r="FS114" s="85"/>
      <c r="FT114" s="85"/>
      <c r="FU114" s="85"/>
      <c r="FV114" s="85"/>
    </row>
    <row r="115" spans="1:178" s="92" customFormat="1">
      <c r="A115" s="128"/>
      <c r="D115" s="127"/>
      <c r="E115" s="127"/>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c r="BH115" s="85"/>
      <c r="BI115" s="85"/>
      <c r="BJ115" s="85"/>
      <c r="BK115" s="85"/>
      <c r="BL115" s="85"/>
      <c r="BM115" s="85"/>
      <c r="BN115" s="85"/>
      <c r="BO115" s="85"/>
      <c r="BP115" s="85"/>
      <c r="BQ115" s="85"/>
      <c r="BR115" s="85"/>
      <c r="BS115" s="85"/>
      <c r="BT115" s="85"/>
      <c r="BU115" s="85"/>
      <c r="BV115" s="85"/>
      <c r="BW115" s="85"/>
      <c r="BX115" s="85"/>
      <c r="BY115" s="85"/>
      <c r="BZ115" s="85"/>
      <c r="CA115" s="85"/>
      <c r="CB115" s="85"/>
      <c r="CC115" s="85"/>
      <c r="CD115" s="85"/>
      <c r="CE115" s="85"/>
      <c r="CF115" s="85"/>
      <c r="CG115" s="85"/>
      <c r="CH115" s="85"/>
      <c r="CI115" s="85"/>
      <c r="CJ115" s="85"/>
      <c r="CK115" s="85"/>
      <c r="CL115" s="85"/>
      <c r="CM115" s="85"/>
      <c r="CN115" s="85"/>
      <c r="CO115" s="85"/>
      <c r="CP115" s="86"/>
      <c r="CQ115" s="85"/>
      <c r="CR115" s="85"/>
      <c r="CS115" s="85"/>
      <c r="CT115" s="85"/>
      <c r="CU115" s="85"/>
      <c r="CV115" s="85"/>
      <c r="CW115" s="85"/>
      <c r="CX115" s="85"/>
      <c r="CY115" s="85"/>
      <c r="CZ115" s="85"/>
      <c r="DA115" s="85"/>
      <c r="DB115" s="85"/>
      <c r="DC115" s="85"/>
      <c r="DD115" s="85"/>
      <c r="DE115" s="85"/>
      <c r="DF115" s="85"/>
      <c r="DG115" s="85"/>
      <c r="DH115" s="85"/>
      <c r="DI115" s="85"/>
      <c r="DJ115" s="85"/>
      <c r="DK115" s="85"/>
      <c r="DL115" s="85"/>
      <c r="DM115" s="85"/>
      <c r="DN115" s="85"/>
      <c r="DO115" s="85"/>
      <c r="DP115" s="85"/>
      <c r="DQ115" s="85"/>
      <c r="DR115" s="85"/>
      <c r="DS115" s="85"/>
      <c r="DT115" s="85"/>
      <c r="DU115" s="85"/>
      <c r="DV115" s="85"/>
      <c r="DW115" s="85"/>
      <c r="DX115" s="85"/>
      <c r="DY115" s="85"/>
      <c r="DZ115" s="85"/>
      <c r="EA115" s="85"/>
      <c r="EB115" s="85"/>
      <c r="EC115" s="85"/>
      <c r="ED115" s="85"/>
      <c r="EE115" s="85"/>
      <c r="EF115" s="85"/>
      <c r="EG115" s="85"/>
      <c r="EH115" s="85"/>
      <c r="EI115" s="85"/>
      <c r="EJ115" s="85"/>
      <c r="EK115" s="85"/>
      <c r="EL115" s="85"/>
      <c r="EM115" s="85"/>
      <c r="EN115" s="85"/>
      <c r="EO115" s="85"/>
      <c r="EP115" s="85"/>
      <c r="EQ115" s="85"/>
      <c r="ER115" s="85"/>
      <c r="ES115" s="85"/>
      <c r="ET115" s="85"/>
      <c r="EU115" s="85"/>
      <c r="EV115" s="85"/>
      <c r="EW115" s="85"/>
      <c r="EX115" s="85"/>
      <c r="EY115" s="85"/>
      <c r="EZ115" s="85"/>
      <c r="FA115" s="85"/>
      <c r="FB115" s="85"/>
      <c r="FC115" s="85"/>
      <c r="FD115" s="85"/>
      <c r="FE115" s="85"/>
      <c r="FF115" s="85"/>
      <c r="FG115" s="85"/>
      <c r="FH115" s="85"/>
      <c r="FI115" s="85"/>
      <c r="FJ115" s="85"/>
      <c r="FK115" s="85"/>
      <c r="FL115" s="85"/>
      <c r="FM115" s="85"/>
      <c r="FN115" s="85"/>
      <c r="FO115" s="85"/>
      <c r="FP115" s="85"/>
      <c r="FQ115" s="85"/>
      <c r="FR115" s="85"/>
      <c r="FS115" s="85"/>
      <c r="FT115" s="85"/>
      <c r="FU115" s="85"/>
      <c r="FV115" s="85"/>
    </row>
    <row r="116" spans="1:178" s="92" customFormat="1">
      <c r="A116" s="128"/>
      <c r="D116" s="127"/>
      <c r="E116" s="127"/>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c r="CI116" s="85"/>
      <c r="CJ116" s="85"/>
      <c r="CK116" s="85"/>
      <c r="CL116" s="85"/>
      <c r="CM116" s="85"/>
      <c r="CN116" s="85"/>
      <c r="CO116" s="85"/>
      <c r="CP116" s="86"/>
      <c r="CQ116" s="85"/>
      <c r="CR116" s="85"/>
      <c r="CS116" s="85"/>
      <c r="CT116" s="85"/>
      <c r="CU116" s="85"/>
      <c r="CV116" s="85"/>
      <c r="CW116" s="85"/>
      <c r="CX116" s="85"/>
      <c r="CY116" s="85"/>
      <c r="CZ116" s="85"/>
      <c r="DA116" s="85"/>
      <c r="DB116" s="85"/>
      <c r="DC116" s="85"/>
      <c r="DD116" s="85"/>
      <c r="DE116" s="85"/>
      <c r="DF116" s="85"/>
      <c r="DG116" s="85"/>
      <c r="DH116" s="85"/>
      <c r="DI116" s="85"/>
      <c r="DJ116" s="85"/>
      <c r="DK116" s="85"/>
      <c r="DL116" s="85"/>
      <c r="DM116" s="85"/>
      <c r="DN116" s="85"/>
      <c r="DO116" s="85"/>
      <c r="DP116" s="85"/>
      <c r="DQ116" s="85"/>
      <c r="DR116" s="85"/>
      <c r="DS116" s="85"/>
      <c r="DT116" s="85"/>
      <c r="DU116" s="85"/>
      <c r="DV116" s="85"/>
      <c r="DW116" s="85"/>
      <c r="DX116" s="85"/>
      <c r="DY116" s="85"/>
      <c r="DZ116" s="85"/>
      <c r="EA116" s="85"/>
      <c r="EB116" s="85"/>
      <c r="EC116" s="85"/>
      <c r="ED116" s="85"/>
      <c r="EE116" s="85"/>
      <c r="EF116" s="85"/>
      <c r="EG116" s="85"/>
      <c r="EH116" s="85"/>
      <c r="EI116" s="85"/>
      <c r="EJ116" s="85"/>
      <c r="EK116" s="85"/>
      <c r="EL116" s="85"/>
      <c r="EM116" s="85"/>
      <c r="EN116" s="85"/>
      <c r="EO116" s="85"/>
      <c r="EP116" s="85"/>
      <c r="EQ116" s="85"/>
      <c r="ER116" s="85"/>
      <c r="ES116" s="85"/>
      <c r="ET116" s="85"/>
      <c r="EU116" s="85"/>
      <c r="EV116" s="85"/>
      <c r="EW116" s="85"/>
      <c r="EX116" s="85"/>
      <c r="EY116" s="85"/>
      <c r="EZ116" s="85"/>
      <c r="FA116" s="85"/>
      <c r="FB116" s="85"/>
      <c r="FC116" s="85"/>
      <c r="FD116" s="85"/>
      <c r="FE116" s="85"/>
      <c r="FF116" s="85"/>
      <c r="FG116" s="85"/>
      <c r="FH116" s="85"/>
      <c r="FI116" s="85"/>
      <c r="FJ116" s="85"/>
      <c r="FK116" s="85"/>
      <c r="FL116" s="85"/>
      <c r="FM116" s="85"/>
      <c r="FN116" s="85"/>
      <c r="FO116" s="85"/>
      <c r="FP116" s="85"/>
      <c r="FQ116" s="85"/>
      <c r="FR116" s="85"/>
      <c r="FS116" s="85"/>
      <c r="FT116" s="85"/>
      <c r="FU116" s="85"/>
      <c r="FV116" s="85"/>
    </row>
    <row r="117" spans="1:178" s="92" customFormat="1">
      <c r="A117" s="128"/>
      <c r="D117" s="127"/>
      <c r="E117" s="127"/>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c r="BM117" s="85"/>
      <c r="BN117" s="85"/>
      <c r="BO117" s="85"/>
      <c r="BP117" s="85"/>
      <c r="BQ117" s="85"/>
      <c r="BR117" s="85"/>
      <c r="BS117" s="85"/>
      <c r="BT117" s="85"/>
      <c r="BU117" s="85"/>
      <c r="BV117" s="85"/>
      <c r="BW117" s="85"/>
      <c r="BX117" s="85"/>
      <c r="BY117" s="85"/>
      <c r="BZ117" s="85"/>
      <c r="CA117" s="85"/>
      <c r="CB117" s="85"/>
      <c r="CC117" s="85"/>
      <c r="CD117" s="85"/>
      <c r="CE117" s="85"/>
      <c r="CF117" s="85"/>
      <c r="CG117" s="85"/>
      <c r="CH117" s="85"/>
      <c r="CI117" s="85"/>
      <c r="CJ117" s="85"/>
      <c r="CK117" s="85"/>
      <c r="CL117" s="85"/>
      <c r="CM117" s="85"/>
      <c r="CN117" s="85"/>
      <c r="CO117" s="85"/>
      <c r="CP117" s="86"/>
      <c r="CQ117" s="85"/>
      <c r="CR117" s="85"/>
      <c r="CS117" s="85"/>
      <c r="CT117" s="85"/>
      <c r="CU117" s="85"/>
      <c r="CV117" s="85"/>
      <c r="CW117" s="85"/>
      <c r="CX117" s="85"/>
      <c r="CY117" s="85"/>
      <c r="CZ117" s="85"/>
      <c r="DA117" s="85"/>
      <c r="DB117" s="85"/>
      <c r="DC117" s="85"/>
      <c r="DD117" s="85"/>
      <c r="DE117" s="85"/>
      <c r="DF117" s="85"/>
      <c r="DG117" s="85"/>
      <c r="DH117" s="85"/>
      <c r="DI117" s="85"/>
      <c r="DJ117" s="85"/>
      <c r="DK117" s="85"/>
      <c r="DL117" s="85"/>
      <c r="DM117" s="85"/>
      <c r="DN117" s="85"/>
      <c r="DO117" s="85"/>
      <c r="DP117" s="85"/>
      <c r="DQ117" s="85"/>
      <c r="DR117" s="85"/>
      <c r="DS117" s="85"/>
      <c r="DT117" s="85"/>
      <c r="DU117" s="85"/>
      <c r="DV117" s="85"/>
      <c r="DW117" s="85"/>
      <c r="DX117" s="85"/>
      <c r="DY117" s="85"/>
      <c r="DZ117" s="85"/>
      <c r="EA117" s="85"/>
      <c r="EB117" s="85"/>
      <c r="EC117" s="85"/>
      <c r="ED117" s="85"/>
      <c r="EE117" s="85"/>
      <c r="EF117" s="85"/>
      <c r="EG117" s="85"/>
      <c r="EH117" s="85"/>
      <c r="EI117" s="85"/>
      <c r="EJ117" s="85"/>
      <c r="EK117" s="85"/>
      <c r="EL117" s="85"/>
      <c r="EM117" s="85"/>
      <c r="EN117" s="85"/>
      <c r="EO117" s="85"/>
      <c r="EP117" s="85"/>
      <c r="EQ117" s="85"/>
      <c r="ER117" s="85"/>
      <c r="ES117" s="85"/>
      <c r="ET117" s="85"/>
      <c r="EU117" s="85"/>
      <c r="EV117" s="85"/>
      <c r="EW117" s="85"/>
      <c r="EX117" s="85"/>
      <c r="EY117" s="85"/>
      <c r="EZ117" s="85"/>
      <c r="FA117" s="85"/>
      <c r="FB117" s="85"/>
      <c r="FC117" s="85"/>
      <c r="FD117" s="85"/>
      <c r="FE117" s="85"/>
      <c r="FF117" s="85"/>
      <c r="FG117" s="85"/>
      <c r="FH117" s="85"/>
      <c r="FI117" s="85"/>
      <c r="FJ117" s="85"/>
      <c r="FK117" s="85"/>
      <c r="FL117" s="85"/>
      <c r="FM117" s="85"/>
      <c r="FN117" s="85"/>
      <c r="FO117" s="85"/>
      <c r="FP117" s="85"/>
      <c r="FQ117" s="85"/>
      <c r="FR117" s="85"/>
      <c r="FS117" s="85"/>
      <c r="FT117" s="85"/>
      <c r="FU117" s="85"/>
      <c r="FV117" s="85"/>
    </row>
    <row r="118" spans="1:178" s="92" customFormat="1">
      <c r="A118" s="128"/>
      <c r="D118" s="127"/>
      <c r="E118" s="127"/>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85"/>
      <c r="CA118" s="85"/>
      <c r="CB118" s="85"/>
      <c r="CC118" s="85"/>
      <c r="CD118" s="85"/>
      <c r="CE118" s="85"/>
      <c r="CF118" s="85"/>
      <c r="CG118" s="85"/>
      <c r="CH118" s="85"/>
      <c r="CI118" s="85"/>
      <c r="CJ118" s="85"/>
      <c r="CK118" s="85"/>
      <c r="CL118" s="85"/>
      <c r="CM118" s="85"/>
      <c r="CN118" s="85"/>
      <c r="CO118" s="85"/>
      <c r="CP118" s="86"/>
      <c r="CQ118" s="85"/>
      <c r="CR118" s="85"/>
      <c r="CS118" s="85"/>
      <c r="CT118" s="85"/>
      <c r="CU118" s="85"/>
      <c r="CV118" s="85"/>
      <c r="CW118" s="85"/>
      <c r="CX118" s="85"/>
      <c r="CY118" s="85"/>
      <c r="CZ118" s="85"/>
      <c r="DA118" s="85"/>
      <c r="DB118" s="85"/>
      <c r="DC118" s="85"/>
      <c r="DD118" s="85"/>
      <c r="DE118" s="85"/>
      <c r="DF118" s="85"/>
      <c r="DG118" s="85"/>
      <c r="DH118" s="85"/>
      <c r="DI118" s="85"/>
      <c r="DJ118" s="85"/>
      <c r="DK118" s="85"/>
      <c r="DL118" s="85"/>
      <c r="DM118" s="85"/>
      <c r="DN118" s="85"/>
      <c r="DO118" s="85"/>
      <c r="DP118" s="85"/>
      <c r="DQ118" s="85"/>
      <c r="DR118" s="85"/>
      <c r="DS118" s="85"/>
      <c r="DT118" s="85"/>
      <c r="DU118" s="85"/>
      <c r="DV118" s="85"/>
      <c r="DW118" s="85"/>
      <c r="DX118" s="85"/>
      <c r="DY118" s="85"/>
      <c r="DZ118" s="85"/>
      <c r="EA118" s="85"/>
      <c r="EB118" s="85"/>
      <c r="EC118" s="85"/>
      <c r="ED118" s="85"/>
      <c r="EE118" s="85"/>
      <c r="EF118" s="85"/>
      <c r="EG118" s="85"/>
      <c r="EH118" s="85"/>
      <c r="EI118" s="85"/>
      <c r="EJ118" s="85"/>
      <c r="EK118" s="85"/>
      <c r="EL118" s="85"/>
      <c r="EM118" s="85"/>
      <c r="EN118" s="85"/>
      <c r="EO118" s="85"/>
      <c r="EP118" s="85"/>
      <c r="EQ118" s="85"/>
      <c r="ER118" s="85"/>
      <c r="ES118" s="85"/>
      <c r="ET118" s="85"/>
      <c r="EU118" s="85"/>
      <c r="EV118" s="85"/>
      <c r="EW118" s="85"/>
      <c r="EX118" s="85"/>
      <c r="EY118" s="85"/>
      <c r="EZ118" s="85"/>
      <c r="FA118" s="85"/>
      <c r="FB118" s="85"/>
      <c r="FC118" s="85"/>
      <c r="FD118" s="85"/>
      <c r="FE118" s="85"/>
      <c r="FF118" s="85"/>
      <c r="FG118" s="85"/>
      <c r="FH118" s="85"/>
      <c r="FI118" s="85"/>
      <c r="FJ118" s="85"/>
      <c r="FK118" s="85"/>
      <c r="FL118" s="85"/>
      <c r="FM118" s="85"/>
      <c r="FN118" s="85"/>
      <c r="FO118" s="85"/>
      <c r="FP118" s="85"/>
      <c r="FQ118" s="85"/>
      <c r="FR118" s="85"/>
      <c r="FS118" s="85"/>
      <c r="FT118" s="85"/>
      <c r="FU118" s="85"/>
      <c r="FV118" s="85"/>
    </row>
    <row r="119" spans="1:178" s="92" customFormat="1">
      <c r="A119" s="128"/>
      <c r="D119" s="127"/>
      <c r="E119" s="127"/>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c r="BW119" s="85"/>
      <c r="BX119" s="85"/>
      <c r="BY119" s="85"/>
      <c r="BZ119" s="85"/>
      <c r="CA119" s="85"/>
      <c r="CB119" s="85"/>
      <c r="CC119" s="85"/>
      <c r="CD119" s="85"/>
      <c r="CE119" s="85"/>
      <c r="CF119" s="85"/>
      <c r="CG119" s="85"/>
      <c r="CH119" s="85"/>
      <c r="CI119" s="85"/>
      <c r="CJ119" s="85"/>
      <c r="CK119" s="85"/>
      <c r="CL119" s="85"/>
      <c r="CM119" s="85"/>
      <c r="CN119" s="85"/>
      <c r="CO119" s="85"/>
      <c r="CP119" s="86"/>
      <c r="CQ119" s="85"/>
      <c r="CR119" s="85"/>
      <c r="CS119" s="85"/>
      <c r="CT119" s="85"/>
      <c r="CU119" s="85"/>
      <c r="CV119" s="85"/>
      <c r="CW119" s="85"/>
      <c r="CX119" s="85"/>
      <c r="CY119" s="85"/>
      <c r="CZ119" s="85"/>
      <c r="DA119" s="85"/>
      <c r="DB119" s="85"/>
      <c r="DC119" s="85"/>
      <c r="DD119" s="85"/>
      <c r="DE119" s="85"/>
      <c r="DF119" s="85"/>
      <c r="DG119" s="85"/>
      <c r="DH119" s="85"/>
      <c r="DI119" s="85"/>
      <c r="DJ119" s="85"/>
      <c r="DK119" s="85"/>
      <c r="DL119" s="85"/>
      <c r="DM119" s="85"/>
      <c r="DN119" s="85"/>
      <c r="DO119" s="85"/>
      <c r="DP119" s="85"/>
      <c r="DQ119" s="85"/>
      <c r="DR119" s="85"/>
      <c r="DS119" s="85"/>
      <c r="DT119" s="85"/>
      <c r="DU119" s="85"/>
      <c r="DV119" s="85"/>
      <c r="DW119" s="85"/>
      <c r="DX119" s="85"/>
      <c r="DY119" s="85"/>
      <c r="DZ119" s="85"/>
      <c r="EA119" s="85"/>
      <c r="EB119" s="85"/>
      <c r="EC119" s="85"/>
      <c r="ED119" s="85"/>
      <c r="EE119" s="85"/>
      <c r="EF119" s="85"/>
      <c r="EG119" s="85"/>
      <c r="EH119" s="85"/>
      <c r="EI119" s="85"/>
      <c r="EJ119" s="85"/>
      <c r="EK119" s="85"/>
      <c r="EL119" s="85"/>
      <c r="EM119" s="85"/>
      <c r="EN119" s="85"/>
      <c r="EO119" s="85"/>
      <c r="EP119" s="85"/>
      <c r="EQ119" s="85"/>
      <c r="ER119" s="85"/>
      <c r="ES119" s="85"/>
      <c r="ET119" s="85"/>
      <c r="EU119" s="85"/>
      <c r="EV119" s="85"/>
      <c r="EW119" s="85"/>
      <c r="EX119" s="85"/>
      <c r="EY119" s="85"/>
      <c r="EZ119" s="85"/>
      <c r="FA119" s="85"/>
      <c r="FB119" s="85"/>
      <c r="FC119" s="85"/>
      <c r="FD119" s="85"/>
      <c r="FE119" s="85"/>
      <c r="FF119" s="85"/>
      <c r="FG119" s="85"/>
      <c r="FH119" s="85"/>
      <c r="FI119" s="85"/>
      <c r="FJ119" s="85"/>
      <c r="FK119" s="85"/>
      <c r="FL119" s="85"/>
      <c r="FM119" s="85"/>
      <c r="FN119" s="85"/>
      <c r="FO119" s="85"/>
      <c r="FP119" s="85"/>
      <c r="FQ119" s="85"/>
      <c r="FR119" s="85"/>
      <c r="FS119" s="85"/>
      <c r="FT119" s="85"/>
      <c r="FU119" s="85"/>
      <c r="FV119" s="85"/>
    </row>
    <row r="120" spans="1:178" s="92" customFormat="1">
      <c r="A120" s="128"/>
      <c r="D120" s="127"/>
      <c r="E120" s="127"/>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c r="CI120" s="85"/>
      <c r="CJ120" s="85"/>
      <c r="CK120" s="85"/>
      <c r="CL120" s="85"/>
      <c r="CM120" s="85"/>
      <c r="CN120" s="85"/>
      <c r="CO120" s="85"/>
      <c r="CP120" s="86"/>
      <c r="CQ120" s="85"/>
      <c r="CR120" s="85"/>
      <c r="CS120" s="85"/>
      <c r="CT120" s="85"/>
      <c r="CU120" s="85"/>
      <c r="CV120" s="85"/>
      <c r="CW120" s="85"/>
      <c r="CX120" s="85"/>
      <c r="CY120" s="85"/>
      <c r="CZ120" s="85"/>
      <c r="DA120" s="85"/>
      <c r="DB120" s="85"/>
      <c r="DC120" s="85"/>
      <c r="DD120" s="85"/>
      <c r="DE120" s="85"/>
      <c r="DF120" s="85"/>
      <c r="DG120" s="85"/>
      <c r="DH120" s="85"/>
      <c r="DI120" s="85"/>
      <c r="DJ120" s="85"/>
      <c r="DK120" s="85"/>
      <c r="DL120" s="85"/>
      <c r="DM120" s="85"/>
      <c r="DN120" s="85"/>
      <c r="DO120" s="85"/>
      <c r="DP120" s="85"/>
      <c r="DQ120" s="85"/>
      <c r="DR120" s="85"/>
      <c r="DS120" s="85"/>
      <c r="DT120" s="85"/>
      <c r="DU120" s="85"/>
      <c r="DV120" s="85"/>
      <c r="DW120" s="85"/>
      <c r="DX120" s="85"/>
      <c r="DY120" s="85"/>
      <c r="DZ120" s="85"/>
      <c r="EA120" s="85"/>
      <c r="EB120" s="85"/>
      <c r="EC120" s="85"/>
      <c r="ED120" s="85"/>
      <c r="EE120" s="85"/>
      <c r="EF120" s="85"/>
      <c r="EG120" s="85"/>
      <c r="EH120" s="85"/>
      <c r="EI120" s="85"/>
      <c r="EJ120" s="85"/>
      <c r="EK120" s="85"/>
      <c r="EL120" s="85"/>
      <c r="EM120" s="85"/>
      <c r="EN120" s="85"/>
      <c r="EO120" s="85"/>
      <c r="EP120" s="85"/>
      <c r="EQ120" s="85"/>
      <c r="ER120" s="85"/>
      <c r="ES120" s="85"/>
      <c r="ET120" s="85"/>
      <c r="EU120" s="85"/>
      <c r="EV120" s="85"/>
      <c r="EW120" s="85"/>
      <c r="EX120" s="85"/>
      <c r="EY120" s="85"/>
      <c r="EZ120" s="85"/>
      <c r="FA120" s="85"/>
      <c r="FB120" s="85"/>
      <c r="FC120" s="85"/>
      <c r="FD120" s="85"/>
      <c r="FE120" s="85"/>
      <c r="FF120" s="85"/>
      <c r="FG120" s="85"/>
      <c r="FH120" s="85"/>
      <c r="FI120" s="85"/>
      <c r="FJ120" s="85"/>
      <c r="FK120" s="85"/>
      <c r="FL120" s="85"/>
      <c r="FM120" s="85"/>
      <c r="FN120" s="85"/>
      <c r="FO120" s="85"/>
      <c r="FP120" s="85"/>
      <c r="FQ120" s="85"/>
      <c r="FR120" s="85"/>
      <c r="FS120" s="85"/>
      <c r="FT120" s="85"/>
      <c r="FU120" s="85"/>
      <c r="FV120" s="85"/>
    </row>
    <row r="121" spans="1:178" s="92" customFormat="1">
      <c r="A121" s="128"/>
      <c r="D121" s="127"/>
      <c r="E121" s="127"/>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c r="BK121" s="85"/>
      <c r="BL121" s="85"/>
      <c r="BM121" s="85"/>
      <c r="BN121" s="85"/>
      <c r="BO121" s="85"/>
      <c r="BP121" s="85"/>
      <c r="BQ121" s="85"/>
      <c r="BR121" s="85"/>
      <c r="BS121" s="85"/>
      <c r="BT121" s="85"/>
      <c r="BU121" s="85"/>
      <c r="BV121" s="85"/>
      <c r="BW121" s="85"/>
      <c r="BX121" s="85"/>
      <c r="BY121" s="85"/>
      <c r="BZ121" s="85"/>
      <c r="CA121" s="85"/>
      <c r="CB121" s="85"/>
      <c r="CC121" s="85"/>
      <c r="CD121" s="85"/>
      <c r="CE121" s="85"/>
      <c r="CF121" s="85"/>
      <c r="CG121" s="85"/>
      <c r="CH121" s="85"/>
      <c r="CI121" s="85"/>
      <c r="CJ121" s="85"/>
      <c r="CK121" s="85"/>
      <c r="CL121" s="85"/>
      <c r="CM121" s="85"/>
      <c r="CN121" s="85"/>
      <c r="CO121" s="85"/>
      <c r="CP121" s="86"/>
      <c r="CQ121" s="85"/>
      <c r="CR121" s="85"/>
      <c r="CS121" s="85"/>
      <c r="CT121" s="85"/>
      <c r="CU121" s="85"/>
      <c r="CV121" s="85"/>
      <c r="CW121" s="85"/>
      <c r="CX121" s="85"/>
      <c r="CY121" s="85"/>
      <c r="CZ121" s="85"/>
      <c r="DA121" s="85"/>
      <c r="DB121" s="85"/>
      <c r="DC121" s="85"/>
      <c r="DD121" s="85"/>
      <c r="DE121" s="85"/>
      <c r="DF121" s="85"/>
      <c r="DG121" s="85"/>
      <c r="DH121" s="85"/>
      <c r="DI121" s="85"/>
      <c r="DJ121" s="85"/>
      <c r="DK121" s="85"/>
      <c r="DL121" s="85"/>
      <c r="DM121" s="85"/>
      <c r="DN121" s="85"/>
      <c r="DO121" s="85"/>
      <c r="DP121" s="85"/>
      <c r="DQ121" s="85"/>
      <c r="DR121" s="85"/>
      <c r="DS121" s="85"/>
      <c r="DT121" s="85"/>
      <c r="DU121" s="85"/>
      <c r="DV121" s="85"/>
      <c r="DW121" s="85"/>
      <c r="DX121" s="85"/>
      <c r="DY121" s="85"/>
      <c r="DZ121" s="85"/>
      <c r="EA121" s="85"/>
      <c r="EB121" s="85"/>
      <c r="EC121" s="85"/>
      <c r="ED121" s="85"/>
      <c r="EE121" s="85"/>
      <c r="EF121" s="85"/>
      <c r="EG121" s="85"/>
      <c r="EH121" s="85"/>
      <c r="EI121" s="85"/>
      <c r="EJ121" s="85"/>
      <c r="EK121" s="85"/>
      <c r="EL121" s="85"/>
      <c r="EM121" s="85"/>
      <c r="EN121" s="85"/>
      <c r="EO121" s="85"/>
      <c r="EP121" s="85"/>
      <c r="EQ121" s="85"/>
      <c r="ER121" s="85"/>
      <c r="ES121" s="85"/>
      <c r="ET121" s="85"/>
      <c r="EU121" s="85"/>
      <c r="EV121" s="85"/>
      <c r="EW121" s="85"/>
      <c r="EX121" s="85"/>
      <c r="EY121" s="85"/>
      <c r="EZ121" s="85"/>
      <c r="FA121" s="85"/>
      <c r="FB121" s="85"/>
      <c r="FC121" s="85"/>
      <c r="FD121" s="85"/>
      <c r="FE121" s="85"/>
      <c r="FF121" s="85"/>
      <c r="FG121" s="85"/>
      <c r="FH121" s="85"/>
      <c r="FI121" s="85"/>
      <c r="FJ121" s="85"/>
      <c r="FK121" s="85"/>
      <c r="FL121" s="85"/>
      <c r="FM121" s="85"/>
      <c r="FN121" s="85"/>
      <c r="FO121" s="85"/>
      <c r="FP121" s="85"/>
      <c r="FQ121" s="85"/>
      <c r="FR121" s="85"/>
      <c r="FS121" s="85"/>
      <c r="FT121" s="85"/>
      <c r="FU121" s="85"/>
      <c r="FV121" s="85"/>
    </row>
    <row r="122" spans="1:178" s="92" customFormat="1">
      <c r="A122" s="128"/>
      <c r="D122" s="127"/>
      <c r="E122" s="127"/>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c r="BM122" s="85"/>
      <c r="BN122" s="85"/>
      <c r="BO122" s="85"/>
      <c r="BP122" s="85"/>
      <c r="BQ122" s="85"/>
      <c r="BR122" s="85"/>
      <c r="BS122" s="85"/>
      <c r="BT122" s="85"/>
      <c r="BU122" s="85"/>
      <c r="BV122" s="85"/>
      <c r="BW122" s="85"/>
      <c r="BX122" s="85"/>
      <c r="BY122" s="85"/>
      <c r="BZ122" s="85"/>
      <c r="CA122" s="85"/>
      <c r="CB122" s="85"/>
      <c r="CC122" s="85"/>
      <c r="CD122" s="85"/>
      <c r="CE122" s="85"/>
      <c r="CF122" s="85"/>
      <c r="CG122" s="85"/>
      <c r="CH122" s="85"/>
      <c r="CI122" s="85"/>
      <c r="CJ122" s="85"/>
      <c r="CK122" s="85"/>
      <c r="CL122" s="85"/>
      <c r="CM122" s="85"/>
      <c r="CN122" s="85"/>
      <c r="CO122" s="85"/>
      <c r="CP122" s="86"/>
      <c r="CQ122" s="85"/>
      <c r="CR122" s="85"/>
      <c r="CS122" s="85"/>
      <c r="CT122" s="85"/>
      <c r="CU122" s="85"/>
      <c r="CV122" s="85"/>
      <c r="CW122" s="85"/>
      <c r="CX122" s="85"/>
      <c r="CY122" s="85"/>
      <c r="CZ122" s="85"/>
      <c r="DA122" s="85"/>
      <c r="DB122" s="85"/>
      <c r="DC122" s="85"/>
      <c r="DD122" s="85"/>
      <c r="DE122" s="85"/>
      <c r="DF122" s="85"/>
      <c r="DG122" s="85"/>
      <c r="DH122" s="85"/>
      <c r="DI122" s="85"/>
      <c r="DJ122" s="85"/>
      <c r="DK122" s="85"/>
      <c r="DL122" s="85"/>
      <c r="DM122" s="85"/>
      <c r="DN122" s="85"/>
      <c r="DO122" s="85"/>
      <c r="DP122" s="85"/>
      <c r="DQ122" s="85"/>
      <c r="DR122" s="85"/>
      <c r="DS122" s="85"/>
      <c r="DT122" s="85"/>
      <c r="DU122" s="85"/>
      <c r="DV122" s="85"/>
      <c r="DW122" s="85"/>
      <c r="DX122" s="85"/>
      <c r="DY122" s="85"/>
      <c r="DZ122" s="85"/>
      <c r="EA122" s="85"/>
      <c r="EB122" s="85"/>
      <c r="EC122" s="85"/>
      <c r="ED122" s="85"/>
      <c r="EE122" s="85"/>
      <c r="EF122" s="85"/>
      <c r="EG122" s="85"/>
      <c r="EH122" s="85"/>
      <c r="EI122" s="85"/>
      <c r="EJ122" s="85"/>
      <c r="EK122" s="85"/>
      <c r="EL122" s="85"/>
      <c r="EM122" s="85"/>
      <c r="EN122" s="85"/>
      <c r="EO122" s="85"/>
      <c r="EP122" s="85"/>
      <c r="EQ122" s="85"/>
      <c r="ER122" s="85"/>
      <c r="ES122" s="85"/>
      <c r="ET122" s="85"/>
      <c r="EU122" s="85"/>
      <c r="EV122" s="85"/>
      <c r="EW122" s="85"/>
      <c r="EX122" s="85"/>
      <c r="EY122" s="85"/>
      <c r="EZ122" s="85"/>
      <c r="FA122" s="85"/>
      <c r="FB122" s="85"/>
      <c r="FC122" s="85"/>
      <c r="FD122" s="85"/>
      <c r="FE122" s="85"/>
      <c r="FF122" s="85"/>
      <c r="FG122" s="85"/>
      <c r="FH122" s="85"/>
      <c r="FI122" s="85"/>
      <c r="FJ122" s="85"/>
      <c r="FK122" s="85"/>
      <c r="FL122" s="85"/>
      <c r="FM122" s="85"/>
      <c r="FN122" s="85"/>
      <c r="FO122" s="85"/>
      <c r="FP122" s="85"/>
      <c r="FQ122" s="85"/>
      <c r="FR122" s="85"/>
      <c r="FS122" s="85"/>
      <c r="FT122" s="85"/>
      <c r="FU122" s="85"/>
      <c r="FV122" s="85"/>
    </row>
    <row r="123" spans="1:178" s="92" customFormat="1">
      <c r="A123" s="128"/>
      <c r="D123" s="127"/>
      <c r="E123" s="127"/>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5"/>
      <c r="BR123" s="85"/>
      <c r="BS123" s="85"/>
      <c r="BT123" s="85"/>
      <c r="BU123" s="85"/>
      <c r="BV123" s="85"/>
      <c r="BW123" s="85"/>
      <c r="BX123" s="85"/>
      <c r="BY123" s="85"/>
      <c r="BZ123" s="85"/>
      <c r="CA123" s="85"/>
      <c r="CB123" s="85"/>
      <c r="CC123" s="85"/>
      <c r="CD123" s="85"/>
      <c r="CE123" s="85"/>
      <c r="CF123" s="85"/>
      <c r="CG123" s="85"/>
      <c r="CH123" s="85"/>
      <c r="CI123" s="85"/>
      <c r="CJ123" s="85"/>
      <c r="CK123" s="85"/>
      <c r="CL123" s="85"/>
      <c r="CM123" s="85"/>
      <c r="CN123" s="85"/>
      <c r="CO123" s="85"/>
      <c r="CP123" s="86"/>
      <c r="CQ123" s="85"/>
      <c r="CR123" s="85"/>
      <c r="CS123" s="85"/>
      <c r="CT123" s="85"/>
      <c r="CU123" s="85"/>
      <c r="CV123" s="85"/>
      <c r="CW123" s="85"/>
      <c r="CX123" s="85"/>
      <c r="CY123" s="85"/>
      <c r="CZ123" s="85"/>
      <c r="DA123" s="85"/>
      <c r="DB123" s="85"/>
      <c r="DC123" s="85"/>
      <c r="DD123" s="85"/>
      <c r="DE123" s="85"/>
      <c r="DF123" s="85"/>
      <c r="DG123" s="85"/>
      <c r="DH123" s="85"/>
      <c r="DI123" s="85"/>
      <c r="DJ123" s="85"/>
      <c r="DK123" s="85"/>
      <c r="DL123" s="85"/>
      <c r="DM123" s="85"/>
      <c r="DN123" s="85"/>
      <c r="DO123" s="85"/>
      <c r="DP123" s="85"/>
      <c r="DQ123" s="85"/>
      <c r="DR123" s="85"/>
      <c r="DS123" s="85"/>
      <c r="DT123" s="85"/>
      <c r="DU123" s="85"/>
      <c r="DV123" s="85"/>
      <c r="DW123" s="85"/>
      <c r="DX123" s="85"/>
      <c r="DY123" s="85"/>
      <c r="DZ123" s="85"/>
      <c r="EA123" s="85"/>
      <c r="EB123" s="85"/>
      <c r="EC123" s="85"/>
      <c r="ED123" s="85"/>
      <c r="EE123" s="85"/>
      <c r="EF123" s="85"/>
      <c r="EG123" s="85"/>
      <c r="EH123" s="85"/>
      <c r="EI123" s="85"/>
      <c r="EJ123" s="85"/>
      <c r="EK123" s="85"/>
      <c r="EL123" s="85"/>
      <c r="EM123" s="85"/>
      <c r="EN123" s="85"/>
      <c r="EO123" s="85"/>
      <c r="EP123" s="85"/>
      <c r="EQ123" s="85"/>
      <c r="ER123" s="85"/>
      <c r="ES123" s="85"/>
      <c r="ET123" s="85"/>
      <c r="EU123" s="85"/>
      <c r="EV123" s="85"/>
      <c r="EW123" s="85"/>
      <c r="EX123" s="85"/>
      <c r="EY123" s="85"/>
      <c r="EZ123" s="85"/>
      <c r="FA123" s="85"/>
      <c r="FB123" s="85"/>
      <c r="FC123" s="85"/>
      <c r="FD123" s="85"/>
      <c r="FE123" s="85"/>
      <c r="FF123" s="85"/>
      <c r="FG123" s="85"/>
      <c r="FH123" s="85"/>
      <c r="FI123" s="85"/>
      <c r="FJ123" s="85"/>
      <c r="FK123" s="85"/>
      <c r="FL123" s="85"/>
      <c r="FM123" s="85"/>
      <c r="FN123" s="85"/>
      <c r="FO123" s="85"/>
      <c r="FP123" s="85"/>
      <c r="FQ123" s="85"/>
      <c r="FR123" s="85"/>
      <c r="FS123" s="85"/>
      <c r="FT123" s="85"/>
      <c r="FU123" s="85"/>
      <c r="FV123" s="85"/>
    </row>
    <row r="124" spans="1:178" s="92" customFormat="1">
      <c r="A124" s="128"/>
      <c r="D124" s="127"/>
      <c r="E124" s="127"/>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O124" s="85"/>
      <c r="BP124" s="85"/>
      <c r="BQ124" s="85"/>
      <c r="BR124" s="85"/>
      <c r="BS124" s="85"/>
      <c r="BT124" s="85"/>
      <c r="BU124" s="85"/>
      <c r="BV124" s="85"/>
      <c r="BW124" s="85"/>
      <c r="BX124" s="85"/>
      <c r="BY124" s="85"/>
      <c r="BZ124" s="85"/>
      <c r="CA124" s="85"/>
      <c r="CB124" s="85"/>
      <c r="CC124" s="85"/>
      <c r="CD124" s="85"/>
      <c r="CE124" s="85"/>
      <c r="CF124" s="85"/>
      <c r="CG124" s="85"/>
      <c r="CH124" s="85"/>
      <c r="CI124" s="85"/>
      <c r="CJ124" s="85"/>
      <c r="CK124" s="85"/>
      <c r="CL124" s="85"/>
      <c r="CM124" s="85"/>
      <c r="CN124" s="85"/>
      <c r="CO124" s="85"/>
      <c r="CP124" s="86"/>
      <c r="CQ124" s="85"/>
      <c r="CR124" s="85"/>
      <c r="CS124" s="85"/>
      <c r="CT124" s="85"/>
      <c r="CU124" s="85"/>
      <c r="CV124" s="85"/>
      <c r="CW124" s="85"/>
      <c r="CX124" s="85"/>
      <c r="CY124" s="85"/>
      <c r="CZ124" s="85"/>
      <c r="DA124" s="85"/>
      <c r="DB124" s="85"/>
      <c r="DC124" s="85"/>
      <c r="DD124" s="85"/>
      <c r="DE124" s="85"/>
      <c r="DF124" s="85"/>
      <c r="DG124" s="85"/>
      <c r="DH124" s="85"/>
      <c r="DI124" s="85"/>
      <c r="DJ124" s="85"/>
      <c r="DK124" s="85"/>
      <c r="DL124" s="85"/>
      <c r="DM124" s="85"/>
      <c r="DN124" s="85"/>
      <c r="DO124" s="85"/>
      <c r="DP124" s="85"/>
      <c r="DQ124" s="85"/>
      <c r="DR124" s="85"/>
      <c r="DS124" s="85"/>
      <c r="DT124" s="85"/>
      <c r="DU124" s="85"/>
      <c r="DV124" s="85"/>
      <c r="DW124" s="85"/>
      <c r="DX124" s="85"/>
      <c r="DY124" s="85"/>
      <c r="DZ124" s="85"/>
      <c r="EA124" s="85"/>
      <c r="EB124" s="85"/>
      <c r="EC124" s="85"/>
      <c r="ED124" s="85"/>
      <c r="EE124" s="85"/>
      <c r="EF124" s="85"/>
      <c r="EG124" s="85"/>
      <c r="EH124" s="85"/>
      <c r="EI124" s="85"/>
      <c r="EJ124" s="85"/>
      <c r="EK124" s="85"/>
      <c r="EL124" s="85"/>
      <c r="EM124" s="85"/>
      <c r="EN124" s="85"/>
      <c r="EO124" s="85"/>
      <c r="EP124" s="85"/>
      <c r="EQ124" s="85"/>
      <c r="ER124" s="85"/>
      <c r="ES124" s="85"/>
      <c r="ET124" s="85"/>
      <c r="EU124" s="85"/>
      <c r="EV124" s="85"/>
      <c r="EW124" s="85"/>
      <c r="EX124" s="85"/>
      <c r="EY124" s="85"/>
      <c r="EZ124" s="85"/>
      <c r="FA124" s="85"/>
      <c r="FB124" s="85"/>
      <c r="FC124" s="85"/>
      <c r="FD124" s="85"/>
      <c r="FE124" s="85"/>
      <c r="FF124" s="85"/>
      <c r="FG124" s="85"/>
      <c r="FH124" s="85"/>
      <c r="FI124" s="85"/>
      <c r="FJ124" s="85"/>
      <c r="FK124" s="85"/>
      <c r="FL124" s="85"/>
      <c r="FM124" s="85"/>
      <c r="FN124" s="85"/>
      <c r="FO124" s="85"/>
      <c r="FP124" s="85"/>
      <c r="FQ124" s="85"/>
      <c r="FR124" s="85"/>
      <c r="FS124" s="85"/>
      <c r="FT124" s="85"/>
      <c r="FU124" s="85"/>
      <c r="FV124" s="85"/>
    </row>
    <row r="125" spans="1:178" s="92" customFormat="1">
      <c r="A125" s="128"/>
      <c r="D125" s="127"/>
      <c r="E125" s="127"/>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5"/>
      <c r="BR125" s="85"/>
      <c r="BS125" s="85"/>
      <c r="BT125" s="85"/>
      <c r="BU125" s="85"/>
      <c r="BV125" s="85"/>
      <c r="BW125" s="85"/>
      <c r="BX125" s="85"/>
      <c r="BY125" s="85"/>
      <c r="BZ125" s="85"/>
      <c r="CA125" s="85"/>
      <c r="CB125" s="85"/>
      <c r="CC125" s="85"/>
      <c r="CD125" s="85"/>
      <c r="CE125" s="85"/>
      <c r="CF125" s="85"/>
      <c r="CG125" s="85"/>
      <c r="CH125" s="85"/>
      <c r="CI125" s="85"/>
      <c r="CJ125" s="85"/>
      <c r="CK125" s="85"/>
      <c r="CL125" s="85"/>
      <c r="CM125" s="85"/>
      <c r="CN125" s="85"/>
      <c r="CO125" s="85"/>
      <c r="CP125" s="86"/>
      <c r="CQ125" s="85"/>
      <c r="CR125" s="85"/>
      <c r="CS125" s="85"/>
      <c r="CT125" s="85"/>
      <c r="CU125" s="85"/>
      <c r="CV125" s="85"/>
      <c r="CW125" s="85"/>
      <c r="CX125" s="85"/>
      <c r="CY125" s="85"/>
      <c r="CZ125" s="85"/>
      <c r="DA125" s="85"/>
      <c r="DB125" s="85"/>
      <c r="DC125" s="85"/>
      <c r="DD125" s="85"/>
      <c r="DE125" s="85"/>
      <c r="DF125" s="85"/>
      <c r="DG125" s="85"/>
      <c r="DH125" s="85"/>
      <c r="DI125" s="85"/>
      <c r="DJ125" s="85"/>
      <c r="DK125" s="85"/>
      <c r="DL125" s="85"/>
      <c r="DM125" s="85"/>
      <c r="DN125" s="85"/>
      <c r="DO125" s="85"/>
      <c r="DP125" s="85"/>
      <c r="DQ125" s="85"/>
      <c r="DR125" s="85"/>
      <c r="DS125" s="85"/>
      <c r="DT125" s="85"/>
      <c r="DU125" s="85"/>
      <c r="DV125" s="85"/>
      <c r="DW125" s="85"/>
      <c r="DX125" s="85"/>
      <c r="DY125" s="85"/>
      <c r="DZ125" s="85"/>
      <c r="EA125" s="85"/>
      <c r="EB125" s="85"/>
      <c r="EC125" s="85"/>
      <c r="ED125" s="85"/>
      <c r="EE125" s="85"/>
      <c r="EF125" s="85"/>
      <c r="EG125" s="85"/>
      <c r="EH125" s="85"/>
      <c r="EI125" s="85"/>
      <c r="EJ125" s="85"/>
      <c r="EK125" s="85"/>
      <c r="EL125" s="85"/>
      <c r="EM125" s="85"/>
      <c r="EN125" s="85"/>
      <c r="EO125" s="85"/>
      <c r="EP125" s="85"/>
      <c r="EQ125" s="85"/>
      <c r="ER125" s="85"/>
      <c r="ES125" s="85"/>
      <c r="ET125" s="85"/>
      <c r="EU125" s="85"/>
      <c r="EV125" s="85"/>
      <c r="EW125" s="85"/>
      <c r="EX125" s="85"/>
      <c r="EY125" s="85"/>
      <c r="EZ125" s="85"/>
      <c r="FA125" s="85"/>
      <c r="FB125" s="85"/>
      <c r="FC125" s="85"/>
      <c r="FD125" s="85"/>
      <c r="FE125" s="85"/>
      <c r="FF125" s="85"/>
      <c r="FG125" s="85"/>
      <c r="FH125" s="85"/>
      <c r="FI125" s="85"/>
      <c r="FJ125" s="85"/>
      <c r="FK125" s="85"/>
      <c r="FL125" s="85"/>
      <c r="FM125" s="85"/>
      <c r="FN125" s="85"/>
      <c r="FO125" s="85"/>
      <c r="FP125" s="85"/>
      <c r="FQ125" s="85"/>
      <c r="FR125" s="85"/>
      <c r="FS125" s="85"/>
      <c r="FT125" s="85"/>
      <c r="FU125" s="85"/>
      <c r="FV125" s="85"/>
    </row>
    <row r="126" spans="1:178" s="92" customFormat="1">
      <c r="A126" s="128"/>
      <c r="D126" s="127"/>
      <c r="E126" s="127"/>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5"/>
      <c r="BR126" s="85"/>
      <c r="BS126" s="85"/>
      <c r="BT126" s="85"/>
      <c r="BU126" s="85"/>
      <c r="BV126" s="85"/>
      <c r="BW126" s="85"/>
      <c r="BX126" s="85"/>
      <c r="BY126" s="85"/>
      <c r="BZ126" s="85"/>
      <c r="CA126" s="85"/>
      <c r="CB126" s="85"/>
      <c r="CC126" s="85"/>
      <c r="CD126" s="85"/>
      <c r="CE126" s="85"/>
      <c r="CF126" s="85"/>
      <c r="CG126" s="85"/>
      <c r="CH126" s="85"/>
      <c r="CI126" s="85"/>
      <c r="CJ126" s="85"/>
      <c r="CK126" s="85"/>
      <c r="CL126" s="85"/>
      <c r="CM126" s="85"/>
      <c r="CN126" s="85"/>
      <c r="CO126" s="85"/>
      <c r="CP126" s="86"/>
      <c r="CQ126" s="85"/>
      <c r="CR126" s="85"/>
      <c r="CS126" s="85"/>
      <c r="CT126" s="85"/>
      <c r="CU126" s="85"/>
      <c r="CV126" s="85"/>
      <c r="CW126" s="85"/>
      <c r="CX126" s="85"/>
      <c r="CY126" s="85"/>
      <c r="CZ126" s="85"/>
      <c r="DA126" s="85"/>
      <c r="DB126" s="85"/>
      <c r="DC126" s="85"/>
      <c r="DD126" s="85"/>
      <c r="DE126" s="85"/>
      <c r="DF126" s="85"/>
      <c r="DG126" s="85"/>
      <c r="DH126" s="85"/>
      <c r="DI126" s="85"/>
      <c r="DJ126" s="85"/>
      <c r="DK126" s="85"/>
      <c r="DL126" s="85"/>
      <c r="DM126" s="85"/>
      <c r="DN126" s="85"/>
      <c r="DO126" s="85"/>
      <c r="DP126" s="85"/>
      <c r="DQ126" s="85"/>
      <c r="DR126" s="85"/>
      <c r="DS126" s="85"/>
      <c r="DT126" s="85"/>
      <c r="DU126" s="85"/>
      <c r="DV126" s="85"/>
      <c r="DW126" s="85"/>
      <c r="DX126" s="85"/>
      <c r="DY126" s="85"/>
      <c r="DZ126" s="85"/>
      <c r="EA126" s="85"/>
      <c r="EB126" s="85"/>
      <c r="EC126" s="85"/>
      <c r="ED126" s="85"/>
      <c r="EE126" s="85"/>
      <c r="EF126" s="85"/>
      <c r="EG126" s="85"/>
      <c r="EH126" s="85"/>
      <c r="EI126" s="85"/>
      <c r="EJ126" s="85"/>
      <c r="EK126" s="85"/>
      <c r="EL126" s="85"/>
      <c r="EM126" s="85"/>
      <c r="EN126" s="85"/>
      <c r="EO126" s="85"/>
      <c r="EP126" s="85"/>
      <c r="EQ126" s="85"/>
      <c r="ER126" s="85"/>
      <c r="ES126" s="85"/>
      <c r="ET126" s="85"/>
      <c r="EU126" s="85"/>
      <c r="EV126" s="85"/>
      <c r="EW126" s="85"/>
      <c r="EX126" s="85"/>
      <c r="EY126" s="85"/>
      <c r="EZ126" s="85"/>
      <c r="FA126" s="85"/>
      <c r="FB126" s="85"/>
      <c r="FC126" s="85"/>
      <c r="FD126" s="85"/>
      <c r="FE126" s="85"/>
      <c r="FF126" s="85"/>
      <c r="FG126" s="85"/>
      <c r="FH126" s="85"/>
      <c r="FI126" s="85"/>
      <c r="FJ126" s="85"/>
      <c r="FK126" s="85"/>
      <c r="FL126" s="85"/>
      <c r="FM126" s="85"/>
      <c r="FN126" s="85"/>
      <c r="FO126" s="85"/>
      <c r="FP126" s="85"/>
      <c r="FQ126" s="85"/>
      <c r="FR126" s="85"/>
      <c r="FS126" s="85"/>
      <c r="FT126" s="85"/>
      <c r="FU126" s="85"/>
      <c r="FV126" s="85"/>
    </row>
    <row r="127" spans="1:178">
      <c r="CP127" s="79"/>
    </row>
    <row r="128" spans="1:178">
      <c r="CP128" s="79"/>
    </row>
    <row r="129" spans="94:94">
      <c r="CP129" s="79"/>
    </row>
    <row r="130" spans="94:94">
      <c r="CP130" s="79"/>
    </row>
    <row r="131" spans="94:94">
      <c r="CP131" s="79"/>
    </row>
    <row r="132" spans="94:94">
      <c r="CP132" s="79"/>
    </row>
    <row r="133" spans="94:94">
      <c r="CP133" s="79"/>
    </row>
    <row r="134" spans="94:94">
      <c r="CP134" s="79"/>
    </row>
    <row r="135" spans="94:94">
      <c r="CP135" s="79"/>
    </row>
    <row r="136" spans="94:94">
      <c r="CP136" s="79"/>
    </row>
    <row r="137" spans="94:94">
      <c r="CP137" s="79"/>
    </row>
    <row r="138" spans="94:94">
      <c r="CP138" s="79"/>
    </row>
    <row r="139" spans="94:94">
      <c r="CP139" s="79"/>
    </row>
    <row r="140" spans="94:94">
      <c r="CP140" s="79"/>
    </row>
    <row r="141" spans="94:94">
      <c r="CP141" s="79"/>
    </row>
    <row r="142" spans="94:94">
      <c r="CP142" s="79"/>
    </row>
    <row r="143" spans="94:94">
      <c r="CP143" s="79"/>
    </row>
    <row r="144" spans="94:94">
      <c r="CP144" s="79"/>
    </row>
    <row r="145" spans="94:94">
      <c r="CP145" s="79"/>
    </row>
    <row r="146" spans="94:94">
      <c r="CP146" s="79"/>
    </row>
  </sheetData>
  <protectedRanges>
    <protectedRange sqref="C80:C81 C65:C76 C57 E83:G85 F80:G82 C28:C46 C50:C51 F65:G73 F75:G76 C17:C25 F57:G57 F28:G46 F50:G50 F17:G22 F24:G25 D23:G23 D51:G51 D74:G74 C60:G61 C53:G53" name="Zonă1" securityDescriptor="O:WDG:WDD:(A;;CC;;;AN)(A;;CC;;;AU)(A;;CC;;;WD)"/>
  </protectedRanges>
  <mergeCells count="34">
    <mergeCell ref="EZ4:FD4"/>
    <mergeCell ref="AJ4:AN4"/>
    <mergeCell ref="EK4:EO4"/>
    <mergeCell ref="BS4:BW4"/>
    <mergeCell ref="EF4:EJ4"/>
    <mergeCell ref="DB4:DF4"/>
    <mergeCell ref="DG4:DK4"/>
    <mergeCell ref="DV4:DZ4"/>
    <mergeCell ref="CR4:CV4"/>
    <mergeCell ref="CW4:DA4"/>
    <mergeCell ref="FE4:FI4"/>
    <mergeCell ref="EU4:EY4"/>
    <mergeCell ref="AO4:AS4"/>
    <mergeCell ref="AT4:AX4"/>
    <mergeCell ref="AY4:BC4"/>
    <mergeCell ref="EP4:ET4"/>
    <mergeCell ref="BN4:BR4"/>
    <mergeCell ref="CH4:CL4"/>
    <mergeCell ref="DL4:DP4"/>
    <mergeCell ref="EA4:EE4"/>
    <mergeCell ref="DQ4:DU4"/>
    <mergeCell ref="CM4:CQ4"/>
    <mergeCell ref="BD4:BH4"/>
    <mergeCell ref="BI4:BM4"/>
    <mergeCell ref="BX4:CB4"/>
    <mergeCell ref="CC4:CG4"/>
    <mergeCell ref="A86:B86"/>
    <mergeCell ref="AE4:AI4"/>
    <mergeCell ref="H4:J4"/>
    <mergeCell ref="K4:O4"/>
    <mergeCell ref="P4:T4"/>
    <mergeCell ref="U4:Y4"/>
    <mergeCell ref="Z4:AD4"/>
    <mergeCell ref="H5:I5"/>
  </mergeCells>
  <phoneticPr fontId="0" type="noConversion"/>
  <pageMargins left="0.75" right="0.75" top="1" bottom="1" header="0.5" footer="0.5"/>
  <pageSetup scale="64" orientation="portrait" r:id="rId1"/>
  <headerFooter alignWithMargins="0"/>
  <rowBreaks count="1" manualBreakCount="1">
    <brk id="39" max="7" man="1"/>
  </rowBreaks>
</worksheet>
</file>

<file path=xl/worksheets/sheet2.xml><?xml version="1.0" encoding="utf-8"?>
<worksheet xmlns="http://schemas.openxmlformats.org/spreadsheetml/2006/main" xmlns:r="http://schemas.openxmlformats.org/officeDocument/2006/relationships">
  <sheetPr>
    <tabColor rgb="FFCC00CC"/>
  </sheetPr>
  <dimension ref="A1:IT182"/>
  <sheetViews>
    <sheetView tabSelected="1" zoomScale="87" zoomScaleNormal="87" workbookViewId="0">
      <pane ySplit="2" topLeftCell="A3" activePane="bottomLeft" state="frozen"/>
      <selection activeCell="B1" sqref="B1"/>
      <selection pane="bottomLeft" activeCell="L8" sqref="L8"/>
    </sheetView>
  </sheetViews>
  <sheetFormatPr defaultRowHeight="15"/>
  <cols>
    <col min="1" max="1" width="31.28515625" style="1" bestFit="1" customWidth="1"/>
    <col min="2" max="2" width="71.28515625" style="4" customWidth="1"/>
    <col min="3" max="3" width="7.85546875" style="4" customWidth="1"/>
    <col min="4" max="4" width="12.85546875" style="4" bestFit="1" customWidth="1"/>
    <col min="5" max="5" width="14.7109375" style="4" bestFit="1" customWidth="1"/>
    <col min="6" max="6" width="11.5703125" style="4" hidden="1" customWidth="1"/>
    <col min="7" max="7" width="13.5703125" style="4" customWidth="1"/>
    <col min="8" max="8" width="13.5703125" style="4" bestFit="1" customWidth="1"/>
    <col min="9" max="9" width="15.5703125" style="4" bestFit="1" customWidth="1"/>
    <col min="10" max="10" width="11.42578125" style="5" customWidth="1"/>
    <col min="11" max="11" width="9.85546875" style="5" hidden="1" customWidth="1"/>
    <col min="12" max="12" width="11.42578125" style="5" bestFit="1" customWidth="1"/>
    <col min="13" max="13" width="6.42578125" style="5" bestFit="1" customWidth="1"/>
    <col min="14" max="14" width="12.140625" style="5" bestFit="1" customWidth="1"/>
    <col min="15" max="15" width="10.7109375" style="5" customWidth="1"/>
    <col min="16" max="16" width="9.140625" style="5"/>
    <col min="17" max="17" width="4.5703125" style="5" bestFit="1" customWidth="1"/>
    <col min="18" max="16384" width="9.140625" style="5"/>
  </cols>
  <sheetData>
    <row r="1" spans="1:18" ht="17.25">
      <c r="B1" s="2" t="s">
        <v>219</v>
      </c>
      <c r="C1" s="3"/>
    </row>
    <row r="2" spans="1:18">
      <c r="B2" s="3"/>
      <c r="C2" s="3"/>
    </row>
    <row r="3" spans="1:18">
      <c r="B3" s="3"/>
      <c r="C3" s="3"/>
    </row>
    <row r="4" spans="1:18">
      <c r="D4" s="6"/>
      <c r="E4" s="6"/>
      <c r="F4" s="6"/>
      <c r="H4" s="7" t="s">
        <v>375</v>
      </c>
      <c r="I4" s="7"/>
    </row>
    <row r="5" spans="1:18" s="13" customFormat="1" ht="105">
      <c r="A5" s="8" t="s">
        <v>0</v>
      </c>
      <c r="B5" s="9" t="s">
        <v>1</v>
      </c>
      <c r="C5" s="9"/>
      <c r="D5" s="9" t="s">
        <v>2</v>
      </c>
      <c r="E5" s="10" t="s">
        <v>3</v>
      </c>
      <c r="F5" s="10" t="s">
        <v>4</v>
      </c>
      <c r="G5" s="9" t="s">
        <v>5</v>
      </c>
      <c r="H5" s="9" t="s">
        <v>6</v>
      </c>
      <c r="I5" s="11"/>
      <c r="J5" s="12"/>
      <c r="K5" s="12"/>
    </row>
    <row r="6" spans="1:18">
      <c r="A6" s="14"/>
      <c r="B6" s="15" t="s">
        <v>7</v>
      </c>
      <c r="C6" s="15"/>
      <c r="D6" s="16">
        <v>1</v>
      </c>
      <c r="E6" s="16">
        <v>2</v>
      </c>
      <c r="F6" s="16">
        <v>3</v>
      </c>
      <c r="G6" s="16">
        <v>4</v>
      </c>
      <c r="H6" s="16" t="s">
        <v>8</v>
      </c>
      <c r="I6" s="3"/>
      <c r="J6" s="17"/>
    </row>
    <row r="7" spans="1:18" s="24" customFormat="1" ht="16.5" customHeight="1">
      <c r="A7" s="18" t="s">
        <v>9</v>
      </c>
      <c r="B7" s="19" t="s">
        <v>10</v>
      </c>
      <c r="C7" s="20">
        <f t="shared" ref="C7:H7" si="0">+C8+C15</f>
        <v>0</v>
      </c>
      <c r="D7" s="20">
        <f t="shared" si="0"/>
        <v>364964150</v>
      </c>
      <c r="E7" s="20">
        <f t="shared" si="0"/>
        <v>354649350</v>
      </c>
      <c r="F7" s="20">
        <f t="shared" si="0"/>
        <v>0</v>
      </c>
      <c r="G7" s="20">
        <f t="shared" si="0"/>
        <v>332073099</v>
      </c>
      <c r="H7" s="20">
        <f t="shared" si="0"/>
        <v>26884526</v>
      </c>
      <c r="I7" s="21"/>
      <c r="J7" s="17"/>
      <c r="K7" s="22"/>
      <c r="L7" s="22"/>
      <c r="M7" s="22"/>
      <c r="N7" s="22"/>
      <c r="O7" s="23"/>
      <c r="P7" s="23"/>
      <c r="Q7" s="23"/>
      <c r="R7" s="23"/>
    </row>
    <row r="8" spans="1:18" s="24" customFormat="1">
      <c r="A8" s="18" t="s">
        <v>11</v>
      </c>
      <c r="B8" s="25" t="s">
        <v>12</v>
      </c>
      <c r="C8" s="26">
        <f t="shared" ref="C8:H8" si="1">+C9+C10+C13+C11+C12+C14+C164</f>
        <v>0</v>
      </c>
      <c r="D8" s="26">
        <f t="shared" si="1"/>
        <v>364964150</v>
      </c>
      <c r="E8" s="26">
        <f t="shared" si="1"/>
        <v>354649350</v>
      </c>
      <c r="F8" s="26">
        <f t="shared" si="1"/>
        <v>0</v>
      </c>
      <c r="G8" s="26">
        <f t="shared" si="1"/>
        <v>332073099</v>
      </c>
      <c r="H8" s="26">
        <f t="shared" si="1"/>
        <v>26884526</v>
      </c>
      <c r="I8" s="21"/>
      <c r="J8" s="17"/>
      <c r="K8" s="22"/>
      <c r="L8" s="22"/>
      <c r="M8" s="22"/>
      <c r="N8" s="22"/>
      <c r="O8" s="23"/>
      <c r="P8" s="23"/>
      <c r="Q8" s="23"/>
      <c r="R8" s="23"/>
    </row>
    <row r="9" spans="1:18" s="24" customFormat="1">
      <c r="A9" s="18" t="s">
        <v>13</v>
      </c>
      <c r="B9" s="25" t="s">
        <v>14</v>
      </c>
      <c r="C9" s="26">
        <f t="shared" ref="C9:H9" si="2">+C22</f>
        <v>0</v>
      </c>
      <c r="D9" s="26">
        <f t="shared" si="2"/>
        <v>0</v>
      </c>
      <c r="E9" s="26">
        <f t="shared" si="2"/>
        <v>4161440</v>
      </c>
      <c r="F9" s="26">
        <f t="shared" si="2"/>
        <v>0</v>
      </c>
      <c r="G9" s="26">
        <f t="shared" si="2"/>
        <v>3816721</v>
      </c>
      <c r="H9" s="26">
        <f t="shared" si="2"/>
        <v>343381</v>
      </c>
      <c r="I9" s="21"/>
      <c r="J9" s="17"/>
      <c r="K9" s="22"/>
      <c r="L9" s="22"/>
      <c r="M9" s="22"/>
      <c r="N9" s="22"/>
      <c r="O9" s="23"/>
      <c r="P9" s="23"/>
      <c r="Q9" s="23"/>
      <c r="R9" s="23"/>
    </row>
    <row r="10" spans="1:18" s="24" customFormat="1" ht="16.5" customHeight="1">
      <c r="A10" s="18" t="s">
        <v>15</v>
      </c>
      <c r="B10" s="25" t="s">
        <v>16</v>
      </c>
      <c r="C10" s="26">
        <f t="shared" ref="C10:H10" si="3">+C36</f>
        <v>0</v>
      </c>
      <c r="D10" s="26">
        <f t="shared" si="3"/>
        <v>315922640</v>
      </c>
      <c r="E10" s="26">
        <f t="shared" si="3"/>
        <v>289512830</v>
      </c>
      <c r="F10" s="26">
        <f t="shared" si="3"/>
        <v>0</v>
      </c>
      <c r="G10" s="26">
        <f t="shared" si="3"/>
        <v>268209348</v>
      </c>
      <c r="H10" s="26">
        <f t="shared" si="3"/>
        <v>20357164</v>
      </c>
      <c r="I10" s="21"/>
      <c r="J10" s="17"/>
      <c r="K10" s="22"/>
      <c r="L10" s="22"/>
      <c r="M10" s="22"/>
      <c r="N10" s="22"/>
      <c r="O10" s="23"/>
      <c r="P10" s="23"/>
      <c r="Q10" s="23"/>
      <c r="R10" s="23"/>
    </row>
    <row r="11" spans="1:18" s="24" customFormat="1">
      <c r="A11" s="18"/>
      <c r="B11" s="25" t="s">
        <v>17</v>
      </c>
      <c r="C11" s="26">
        <f t="shared" ref="C11:H11" si="4">+C63</f>
        <v>0</v>
      </c>
      <c r="D11" s="26">
        <f t="shared" si="4"/>
        <v>0</v>
      </c>
      <c r="E11" s="26">
        <f t="shared" si="4"/>
        <v>0</v>
      </c>
      <c r="F11" s="26">
        <f t="shared" si="4"/>
        <v>0</v>
      </c>
      <c r="G11" s="26">
        <f t="shared" si="4"/>
        <v>0</v>
      </c>
      <c r="H11" s="26">
        <f t="shared" si="4"/>
        <v>0</v>
      </c>
      <c r="I11" s="21"/>
      <c r="J11" s="17"/>
      <c r="K11" s="22"/>
      <c r="L11" s="22"/>
      <c r="M11" s="22"/>
      <c r="N11" s="22"/>
      <c r="O11" s="23"/>
      <c r="P11" s="23"/>
      <c r="Q11" s="23"/>
      <c r="R11" s="23"/>
    </row>
    <row r="12" spans="1:18" s="24" customFormat="1" ht="30">
      <c r="A12" s="18"/>
      <c r="B12" s="25" t="s">
        <v>18</v>
      </c>
      <c r="C12" s="26">
        <f t="shared" ref="C12:H12" si="5">C165</f>
        <v>0</v>
      </c>
      <c r="D12" s="26">
        <f t="shared" si="5"/>
        <v>49041510</v>
      </c>
      <c r="E12" s="26">
        <f t="shared" si="5"/>
        <v>49041510</v>
      </c>
      <c r="F12" s="26">
        <f t="shared" si="5"/>
        <v>0</v>
      </c>
      <c r="G12" s="26">
        <f t="shared" si="5"/>
        <v>49039981</v>
      </c>
      <c r="H12" s="26">
        <f t="shared" si="5"/>
        <v>5582439</v>
      </c>
      <c r="I12" s="21"/>
      <c r="J12" s="17"/>
      <c r="K12" s="22"/>
      <c r="L12" s="22"/>
      <c r="M12" s="22"/>
      <c r="N12" s="22"/>
      <c r="O12" s="23"/>
      <c r="P12" s="23"/>
      <c r="Q12" s="23"/>
      <c r="R12" s="23"/>
    </row>
    <row r="13" spans="1:18" s="24" customFormat="1" ht="16.5" customHeight="1">
      <c r="A13" s="18" t="s">
        <v>19</v>
      </c>
      <c r="B13" s="25" t="s">
        <v>20</v>
      </c>
      <c r="C13" s="26">
        <f t="shared" ref="C13:H13" si="6">C173</f>
        <v>0</v>
      </c>
      <c r="D13" s="26">
        <f t="shared" si="6"/>
        <v>0</v>
      </c>
      <c r="E13" s="26">
        <f t="shared" si="6"/>
        <v>11933570</v>
      </c>
      <c r="F13" s="26">
        <f t="shared" si="6"/>
        <v>0</v>
      </c>
      <c r="G13" s="26">
        <f t="shared" si="6"/>
        <v>11213570</v>
      </c>
      <c r="H13" s="26">
        <f t="shared" si="6"/>
        <v>650008</v>
      </c>
      <c r="I13" s="21"/>
      <c r="J13" s="17"/>
      <c r="K13" s="22"/>
      <c r="L13" s="22"/>
      <c r="M13" s="22"/>
      <c r="N13" s="22"/>
      <c r="O13" s="23"/>
      <c r="P13" s="23"/>
      <c r="Q13" s="23"/>
      <c r="R13" s="23"/>
    </row>
    <row r="14" spans="1:18" s="24" customFormat="1" ht="16.5" customHeight="1">
      <c r="A14" s="18" t="s">
        <v>21</v>
      </c>
      <c r="B14" s="25" t="s">
        <v>21</v>
      </c>
      <c r="C14" s="26">
        <f t="shared" ref="C14:H14" si="7">C66</f>
        <v>0</v>
      </c>
      <c r="D14" s="26">
        <f t="shared" si="7"/>
        <v>0</v>
      </c>
      <c r="E14" s="26">
        <f t="shared" si="7"/>
        <v>0</v>
      </c>
      <c r="F14" s="26">
        <f t="shared" si="7"/>
        <v>0</v>
      </c>
      <c r="G14" s="26">
        <f t="shared" si="7"/>
        <v>0</v>
      </c>
      <c r="H14" s="26">
        <f t="shared" si="7"/>
        <v>0</v>
      </c>
      <c r="I14" s="21"/>
      <c r="J14" s="17"/>
      <c r="K14" s="22"/>
      <c r="L14" s="22"/>
      <c r="M14" s="22"/>
      <c r="N14" s="22"/>
      <c r="O14" s="23"/>
      <c r="P14" s="23"/>
      <c r="Q14" s="23"/>
      <c r="R14" s="23"/>
    </row>
    <row r="15" spans="1:18" s="24" customFormat="1" ht="16.5" customHeight="1">
      <c r="A15" s="18" t="s">
        <v>22</v>
      </c>
      <c r="B15" s="25" t="s">
        <v>23</v>
      </c>
      <c r="C15" s="26">
        <f>C69</f>
        <v>0</v>
      </c>
      <c r="D15" s="26">
        <f t="shared" ref="D15:H16" si="8">D69</f>
        <v>0</v>
      </c>
      <c r="E15" s="26">
        <f t="shared" si="8"/>
        <v>0</v>
      </c>
      <c r="F15" s="26">
        <f t="shared" si="8"/>
        <v>0</v>
      </c>
      <c r="G15" s="26">
        <f t="shared" si="8"/>
        <v>0</v>
      </c>
      <c r="H15" s="26">
        <f t="shared" si="8"/>
        <v>0</v>
      </c>
      <c r="I15" s="21"/>
      <c r="J15" s="17"/>
      <c r="K15" s="22"/>
      <c r="L15" s="22"/>
      <c r="M15" s="22"/>
      <c r="N15" s="22"/>
      <c r="O15" s="23"/>
      <c r="P15" s="23"/>
      <c r="Q15" s="23"/>
      <c r="R15" s="23"/>
    </row>
    <row r="16" spans="1:18" s="24" customFormat="1" ht="16.5" customHeight="1">
      <c r="A16" s="18" t="s">
        <v>24</v>
      </c>
      <c r="B16" s="25" t="s">
        <v>25</v>
      </c>
      <c r="C16" s="26">
        <f>C70</f>
        <v>0</v>
      </c>
      <c r="D16" s="26">
        <f t="shared" si="8"/>
        <v>0</v>
      </c>
      <c r="E16" s="26">
        <f t="shared" si="8"/>
        <v>0</v>
      </c>
      <c r="F16" s="26">
        <f t="shared" si="8"/>
        <v>0</v>
      </c>
      <c r="G16" s="26">
        <f t="shared" si="8"/>
        <v>0</v>
      </c>
      <c r="H16" s="26">
        <f t="shared" si="8"/>
        <v>0</v>
      </c>
      <c r="I16" s="21"/>
      <c r="J16" s="17"/>
      <c r="K16" s="22"/>
      <c r="L16" s="22"/>
      <c r="M16" s="22"/>
      <c r="N16" s="22"/>
      <c r="O16" s="23"/>
      <c r="P16" s="23"/>
      <c r="Q16" s="23"/>
      <c r="R16" s="23"/>
    </row>
    <row r="17" spans="1:254" s="24" customFormat="1" ht="30">
      <c r="A17" s="18"/>
      <c r="B17" s="25" t="s">
        <v>26</v>
      </c>
      <c r="C17" s="26">
        <f t="shared" ref="C17:H17" si="9">C164+C179</f>
        <v>0</v>
      </c>
      <c r="D17" s="26">
        <f t="shared" si="9"/>
        <v>0</v>
      </c>
      <c r="E17" s="26">
        <f t="shared" si="9"/>
        <v>0</v>
      </c>
      <c r="F17" s="26">
        <f t="shared" si="9"/>
        <v>0</v>
      </c>
      <c r="G17" s="26">
        <f t="shared" si="9"/>
        <v>-206521</v>
      </c>
      <c r="H17" s="26">
        <f t="shared" si="9"/>
        <v>-48466</v>
      </c>
      <c r="I17" s="21"/>
      <c r="J17" s="17"/>
      <c r="K17" s="22"/>
      <c r="L17" s="22"/>
      <c r="M17" s="22"/>
      <c r="N17" s="22"/>
      <c r="O17" s="23"/>
      <c r="P17" s="23"/>
      <c r="Q17" s="23"/>
      <c r="R17" s="23"/>
    </row>
    <row r="18" spans="1:254" s="24" customFormat="1" ht="16.5" customHeight="1">
      <c r="A18" s="18" t="s">
        <v>27</v>
      </c>
      <c r="B18" s="25" t="s">
        <v>28</v>
      </c>
      <c r="C18" s="26">
        <f t="shared" ref="C18:H18" si="10">+C19+C15</f>
        <v>0</v>
      </c>
      <c r="D18" s="26">
        <f t="shared" si="10"/>
        <v>364964150</v>
      </c>
      <c r="E18" s="26">
        <f t="shared" si="10"/>
        <v>354649350</v>
      </c>
      <c r="F18" s="26">
        <f t="shared" si="10"/>
        <v>0</v>
      </c>
      <c r="G18" s="26">
        <f t="shared" si="10"/>
        <v>332073099</v>
      </c>
      <c r="H18" s="26">
        <f t="shared" si="10"/>
        <v>26884526</v>
      </c>
      <c r="I18" s="21"/>
      <c r="J18" s="17"/>
      <c r="K18" s="22"/>
      <c r="L18" s="22"/>
      <c r="M18" s="22"/>
      <c r="N18" s="22"/>
      <c r="O18" s="23"/>
      <c r="P18" s="23"/>
      <c r="Q18" s="23"/>
      <c r="R18" s="23"/>
    </row>
    <row r="19" spans="1:254" s="24" customFormat="1" ht="16.5" customHeight="1">
      <c r="A19" s="18" t="s">
        <v>29</v>
      </c>
      <c r="B19" s="25" t="s">
        <v>12</v>
      </c>
      <c r="C19" s="26">
        <f t="shared" ref="C19:H19" si="11">C9+C10+C11+C12+C13+C14+C164</f>
        <v>0</v>
      </c>
      <c r="D19" s="26">
        <f t="shared" si="11"/>
        <v>364964150</v>
      </c>
      <c r="E19" s="26">
        <f t="shared" si="11"/>
        <v>354649350</v>
      </c>
      <c r="F19" s="26">
        <f t="shared" si="11"/>
        <v>0</v>
      </c>
      <c r="G19" s="26">
        <f t="shared" si="11"/>
        <v>332073099</v>
      </c>
      <c r="H19" s="26">
        <f t="shared" si="11"/>
        <v>26884526</v>
      </c>
      <c r="I19" s="21"/>
      <c r="J19" s="17"/>
      <c r="K19" s="22"/>
      <c r="L19" s="22"/>
      <c r="M19" s="22"/>
      <c r="N19" s="22"/>
      <c r="O19" s="23"/>
      <c r="P19" s="23"/>
      <c r="Q19" s="23"/>
      <c r="R19" s="23"/>
    </row>
    <row r="20" spans="1:254" s="24" customFormat="1">
      <c r="A20" s="18"/>
      <c r="B20" s="25" t="s">
        <v>30</v>
      </c>
      <c r="C20" s="26">
        <f t="shared" ref="C20:H20" si="12">+C21+C68+C164</f>
        <v>0</v>
      </c>
      <c r="D20" s="26">
        <f t="shared" si="12"/>
        <v>364964150</v>
      </c>
      <c r="E20" s="26">
        <f t="shared" si="12"/>
        <v>342715780</v>
      </c>
      <c r="F20" s="26">
        <f t="shared" si="12"/>
        <v>0</v>
      </c>
      <c r="G20" s="26">
        <f t="shared" si="12"/>
        <v>320859529</v>
      </c>
      <c r="H20" s="26">
        <f t="shared" si="12"/>
        <v>26234518</v>
      </c>
      <c r="I20" s="21"/>
      <c r="J20" s="17"/>
      <c r="K20" s="22"/>
      <c r="L20" s="22"/>
      <c r="M20" s="22"/>
      <c r="N20" s="22"/>
      <c r="O20" s="23"/>
      <c r="P20" s="23"/>
      <c r="Q20" s="23"/>
      <c r="R20" s="23"/>
    </row>
    <row r="21" spans="1:254" s="24" customFormat="1" ht="16.5" customHeight="1">
      <c r="A21" s="18" t="s">
        <v>19</v>
      </c>
      <c r="B21" s="25" t="s">
        <v>12</v>
      </c>
      <c r="C21" s="26">
        <f t="shared" ref="C21:H21" si="13">+C22+C36+C63+C165+C66</f>
        <v>0</v>
      </c>
      <c r="D21" s="26">
        <f t="shared" si="13"/>
        <v>364964150</v>
      </c>
      <c r="E21" s="26">
        <f t="shared" si="13"/>
        <v>342715780</v>
      </c>
      <c r="F21" s="26">
        <f t="shared" si="13"/>
        <v>0</v>
      </c>
      <c r="G21" s="26">
        <f t="shared" si="13"/>
        <v>321066050</v>
      </c>
      <c r="H21" s="26">
        <f t="shared" si="13"/>
        <v>26282984</v>
      </c>
      <c r="I21" s="21"/>
      <c r="J21" s="17"/>
      <c r="K21" s="22"/>
      <c r="L21" s="22"/>
      <c r="M21" s="22"/>
      <c r="N21" s="22"/>
      <c r="O21" s="23"/>
      <c r="P21" s="23"/>
      <c r="Q21" s="23"/>
      <c r="R21" s="23"/>
    </row>
    <row r="22" spans="1:254" s="24" customFormat="1">
      <c r="A22" s="18" t="s">
        <v>31</v>
      </c>
      <c r="B22" s="25" t="s">
        <v>14</v>
      </c>
      <c r="C22" s="26">
        <f t="shared" ref="C22:H22" si="14">+C23+C30</f>
        <v>0</v>
      </c>
      <c r="D22" s="26">
        <f t="shared" si="14"/>
        <v>0</v>
      </c>
      <c r="E22" s="26">
        <f t="shared" si="14"/>
        <v>4161440</v>
      </c>
      <c r="F22" s="26">
        <f t="shared" si="14"/>
        <v>0</v>
      </c>
      <c r="G22" s="26">
        <f t="shared" si="14"/>
        <v>3816721</v>
      </c>
      <c r="H22" s="26">
        <f t="shared" si="14"/>
        <v>343381</v>
      </c>
      <c r="I22" s="21"/>
      <c r="J22" s="17"/>
      <c r="K22" s="22"/>
      <c r="L22" s="22"/>
      <c r="M22" s="22"/>
      <c r="N22" s="22"/>
      <c r="O22" s="23"/>
      <c r="P22" s="23"/>
      <c r="Q22" s="23"/>
      <c r="R22" s="23"/>
    </row>
    <row r="23" spans="1:254" s="24" customFormat="1">
      <c r="A23" s="27" t="s">
        <v>32</v>
      </c>
      <c r="B23" s="25" t="s">
        <v>33</v>
      </c>
      <c r="C23" s="26">
        <f t="shared" ref="C23:H23" si="15">C24+C25+C26+C27+C28</f>
        <v>0</v>
      </c>
      <c r="D23" s="26">
        <f t="shared" si="15"/>
        <v>0</v>
      </c>
      <c r="E23" s="26">
        <f t="shared" si="15"/>
        <v>3397070</v>
      </c>
      <c r="F23" s="26">
        <f t="shared" si="15"/>
        <v>0</v>
      </c>
      <c r="G23" s="26">
        <f t="shared" si="15"/>
        <v>3115349</v>
      </c>
      <c r="H23" s="26">
        <f t="shared" si="15"/>
        <v>280691</v>
      </c>
      <c r="I23" s="21"/>
      <c r="J23" s="17"/>
      <c r="K23" s="22"/>
      <c r="L23" s="22"/>
      <c r="M23" s="22"/>
      <c r="N23" s="22"/>
      <c r="O23" s="23"/>
      <c r="P23" s="23"/>
      <c r="Q23" s="23"/>
      <c r="R23" s="23"/>
    </row>
    <row r="24" spans="1:254" s="24" customFormat="1" ht="16.5" customHeight="1">
      <c r="A24" s="18" t="s">
        <v>34</v>
      </c>
      <c r="B24" s="28" t="s">
        <v>35</v>
      </c>
      <c r="C24" s="29"/>
      <c r="D24" s="30">
        <v>0</v>
      </c>
      <c r="E24" s="30">
        <v>3369260</v>
      </c>
      <c r="F24" s="30"/>
      <c r="G24" s="31">
        <v>3091018</v>
      </c>
      <c r="H24" s="31">
        <v>277069</v>
      </c>
      <c r="I24" s="4"/>
      <c r="J24" s="17"/>
      <c r="K24" s="22"/>
      <c r="L24" s="22"/>
      <c r="M24" s="22"/>
      <c r="N24" s="22"/>
      <c r="O24" s="23"/>
      <c r="P24" s="23"/>
      <c r="Q24" s="23"/>
      <c r="R24" s="23"/>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row>
    <row r="25" spans="1:254" s="24" customFormat="1">
      <c r="A25" s="18"/>
      <c r="B25" s="32" t="s">
        <v>36</v>
      </c>
      <c r="C25" s="29"/>
      <c r="D25" s="30">
        <v>0</v>
      </c>
      <c r="E25" s="30">
        <v>18560</v>
      </c>
      <c r="F25" s="30"/>
      <c r="G25" s="31">
        <v>17459</v>
      </c>
      <c r="H25" s="31">
        <v>2685</v>
      </c>
      <c r="I25" s="4"/>
      <c r="J25" s="17"/>
      <c r="K25" s="22"/>
      <c r="L25" s="22"/>
      <c r="M25" s="22"/>
      <c r="N25" s="22"/>
      <c r="O25" s="23"/>
      <c r="P25" s="23"/>
      <c r="Q25" s="23"/>
      <c r="R25" s="23"/>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row>
    <row r="26" spans="1:254" s="24" customFormat="1" ht="16.5" customHeight="1">
      <c r="A26" s="18" t="s">
        <v>37</v>
      </c>
      <c r="B26" s="32" t="s">
        <v>38</v>
      </c>
      <c r="C26" s="29"/>
      <c r="D26" s="30">
        <v>0</v>
      </c>
      <c r="E26" s="30">
        <v>370</v>
      </c>
      <c r="F26" s="30"/>
      <c r="G26" s="31">
        <v>323</v>
      </c>
      <c r="H26" s="31">
        <v>34</v>
      </c>
      <c r="I26" s="4"/>
      <c r="J26" s="17"/>
      <c r="K26" s="22"/>
      <c r="L26" s="22"/>
      <c r="M26" s="22"/>
      <c r="N26" s="22"/>
      <c r="O26" s="23"/>
      <c r="P26" s="23"/>
      <c r="Q26" s="23"/>
      <c r="R26" s="23"/>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row>
    <row r="27" spans="1:254" s="24" customFormat="1" ht="16.5" customHeight="1">
      <c r="A27" s="18" t="s">
        <v>39</v>
      </c>
      <c r="B27" s="32" t="s">
        <v>40</v>
      </c>
      <c r="C27" s="29"/>
      <c r="D27" s="30">
        <v>0</v>
      </c>
      <c r="E27" s="30"/>
      <c r="F27" s="30"/>
      <c r="G27" s="31"/>
      <c r="H27" s="31"/>
      <c r="I27" s="4"/>
      <c r="J27" s="17"/>
      <c r="K27" s="22"/>
      <c r="L27" s="22"/>
      <c r="M27" s="22"/>
      <c r="N27" s="22"/>
      <c r="O27" s="23"/>
      <c r="P27" s="23"/>
      <c r="Q27" s="23"/>
      <c r="R27" s="23"/>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row>
    <row r="28" spans="1:254" ht="16.5" customHeight="1">
      <c r="A28" s="33" t="s">
        <v>41</v>
      </c>
      <c r="B28" s="32" t="s">
        <v>218</v>
      </c>
      <c r="C28" s="29"/>
      <c r="D28" s="30">
        <v>0</v>
      </c>
      <c r="E28" s="30">
        <v>8880</v>
      </c>
      <c r="F28" s="30"/>
      <c r="G28" s="31">
        <v>6549</v>
      </c>
      <c r="H28" s="31">
        <v>903</v>
      </c>
      <c r="J28" s="17"/>
      <c r="K28" s="22"/>
      <c r="L28" s="22"/>
      <c r="M28" s="22"/>
      <c r="N28" s="22"/>
      <c r="O28" s="23"/>
      <c r="P28" s="23"/>
      <c r="Q28" s="23"/>
      <c r="R28" s="23"/>
    </row>
    <row r="29" spans="1:254" ht="16.5" customHeight="1">
      <c r="A29" s="33"/>
      <c r="B29" s="71" t="s">
        <v>217</v>
      </c>
      <c r="C29" s="72"/>
      <c r="D29" s="73"/>
      <c r="E29" s="73">
        <v>2330</v>
      </c>
      <c r="F29" s="73"/>
      <c r="G29" s="74"/>
      <c r="H29" s="74"/>
      <c r="J29" s="17"/>
      <c r="K29" s="22"/>
      <c r="L29" s="22"/>
      <c r="M29" s="22"/>
      <c r="N29" s="22"/>
      <c r="O29" s="23"/>
      <c r="P29" s="23"/>
      <c r="Q29" s="23"/>
      <c r="R29" s="23"/>
    </row>
    <row r="30" spans="1:254" ht="16.5" customHeight="1">
      <c r="A30" s="33" t="s">
        <v>42</v>
      </c>
      <c r="B30" s="25" t="s">
        <v>43</v>
      </c>
      <c r="C30" s="26">
        <f t="shared" ref="C30:H30" si="16">+C31+C32+C33+C34+C35</f>
        <v>0</v>
      </c>
      <c r="D30" s="26">
        <f t="shared" si="16"/>
        <v>0</v>
      </c>
      <c r="E30" s="26">
        <f t="shared" si="16"/>
        <v>764370</v>
      </c>
      <c r="F30" s="26">
        <f t="shared" si="16"/>
        <v>0</v>
      </c>
      <c r="G30" s="26">
        <f t="shared" si="16"/>
        <v>701372</v>
      </c>
      <c r="H30" s="26">
        <f t="shared" si="16"/>
        <v>62690</v>
      </c>
      <c r="I30" s="21"/>
      <c r="J30" s="17"/>
      <c r="K30" s="22"/>
      <c r="L30" s="22"/>
      <c r="M30" s="22"/>
      <c r="N30" s="22"/>
      <c r="O30" s="23"/>
      <c r="P30" s="23"/>
      <c r="Q30" s="23"/>
      <c r="R30" s="23"/>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row>
    <row r="31" spans="1:254" ht="16.5" customHeight="1">
      <c r="A31" s="33" t="s">
        <v>44</v>
      </c>
      <c r="B31" s="32" t="s">
        <v>45</v>
      </c>
      <c r="C31" s="29"/>
      <c r="D31" s="30">
        <v>0</v>
      </c>
      <c r="E31" s="30">
        <v>536400</v>
      </c>
      <c r="F31" s="30"/>
      <c r="G31" s="31">
        <v>492157</v>
      </c>
      <c r="H31" s="31">
        <v>43998</v>
      </c>
      <c r="J31" s="17"/>
      <c r="K31" s="22"/>
      <c r="L31" s="22"/>
      <c r="M31" s="22"/>
      <c r="N31" s="22"/>
      <c r="O31" s="23"/>
      <c r="P31" s="23"/>
      <c r="Q31" s="23"/>
      <c r="R31" s="23"/>
    </row>
    <row r="32" spans="1:254" ht="16.5" customHeight="1">
      <c r="A32" s="33"/>
      <c r="B32" s="32" t="s">
        <v>46</v>
      </c>
      <c r="C32" s="29"/>
      <c r="D32" s="30">
        <v>0</v>
      </c>
      <c r="E32" s="30">
        <v>16940</v>
      </c>
      <c r="F32" s="30"/>
      <c r="G32" s="31">
        <v>15552</v>
      </c>
      <c r="H32" s="31">
        <v>1390</v>
      </c>
      <c r="J32" s="17"/>
      <c r="K32" s="22"/>
      <c r="L32" s="22"/>
      <c r="M32" s="22"/>
      <c r="N32" s="22"/>
      <c r="O32" s="23"/>
      <c r="P32" s="23"/>
      <c r="Q32" s="23"/>
      <c r="R32" s="23"/>
    </row>
    <row r="33" spans="1:254" ht="16.5" customHeight="1">
      <c r="A33" s="33" t="s">
        <v>47</v>
      </c>
      <c r="B33" s="32" t="s">
        <v>48</v>
      </c>
      <c r="C33" s="29"/>
      <c r="D33" s="30">
        <v>0</v>
      </c>
      <c r="E33" s="30">
        <v>177100</v>
      </c>
      <c r="F33" s="30"/>
      <c r="G33" s="31">
        <v>162536</v>
      </c>
      <c r="H33" s="31">
        <v>14520</v>
      </c>
      <c r="J33" s="17"/>
      <c r="K33" s="22"/>
      <c r="L33" s="22"/>
      <c r="M33" s="22"/>
      <c r="N33" s="22"/>
      <c r="O33" s="23"/>
      <c r="P33" s="23"/>
      <c r="Q33" s="23"/>
      <c r="R33" s="23"/>
    </row>
    <row r="34" spans="1:254" s="24" customFormat="1" ht="16.5" customHeight="1">
      <c r="A34" s="18" t="s">
        <v>49</v>
      </c>
      <c r="B34" s="34" t="s">
        <v>50</v>
      </c>
      <c r="C34" s="29"/>
      <c r="D34" s="30">
        <v>0</v>
      </c>
      <c r="E34" s="30">
        <v>5100</v>
      </c>
      <c r="F34" s="30"/>
      <c r="G34" s="31">
        <v>4676</v>
      </c>
      <c r="H34" s="31">
        <v>418</v>
      </c>
      <c r="I34" s="4"/>
      <c r="J34" s="17"/>
      <c r="K34" s="22"/>
      <c r="L34" s="22"/>
      <c r="M34" s="22"/>
      <c r="N34" s="22"/>
      <c r="O34" s="23"/>
      <c r="P34" s="23"/>
      <c r="Q34" s="23"/>
      <c r="R34" s="23"/>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row>
    <row r="35" spans="1:254" ht="16.5" customHeight="1">
      <c r="A35" s="33" t="s">
        <v>51</v>
      </c>
      <c r="B35" s="34" t="s">
        <v>52</v>
      </c>
      <c r="C35" s="29"/>
      <c r="D35" s="30">
        <v>0</v>
      </c>
      <c r="E35" s="30">
        <v>28830</v>
      </c>
      <c r="F35" s="30"/>
      <c r="G35" s="31">
        <v>26451</v>
      </c>
      <c r="H35" s="31">
        <v>2364</v>
      </c>
      <c r="I35" s="21"/>
      <c r="J35" s="17"/>
      <c r="K35" s="22"/>
      <c r="L35" s="22"/>
      <c r="M35" s="22"/>
      <c r="N35" s="22"/>
      <c r="O35" s="23"/>
      <c r="P35" s="23"/>
      <c r="Q35" s="23"/>
      <c r="R35" s="23"/>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row>
    <row r="36" spans="1:254" ht="16.5" customHeight="1">
      <c r="A36" s="33" t="s">
        <v>53</v>
      </c>
      <c r="B36" s="25" t="s">
        <v>16</v>
      </c>
      <c r="C36" s="26">
        <f t="shared" ref="C36:H36" si="17">+C37+C51+C50+C53+C56+C58+C59+C60+C57</f>
        <v>0</v>
      </c>
      <c r="D36" s="26">
        <f t="shared" si="17"/>
        <v>315922640</v>
      </c>
      <c r="E36" s="26">
        <f t="shared" si="17"/>
        <v>289512830</v>
      </c>
      <c r="F36" s="26">
        <f t="shared" si="17"/>
        <v>0</v>
      </c>
      <c r="G36" s="26">
        <f t="shared" si="17"/>
        <v>268209348</v>
      </c>
      <c r="H36" s="26">
        <f t="shared" si="17"/>
        <v>20357164</v>
      </c>
      <c r="I36" s="21"/>
      <c r="J36" s="17"/>
      <c r="K36" s="22"/>
      <c r="L36" s="22"/>
      <c r="M36" s="22"/>
      <c r="N36" s="22"/>
      <c r="O36" s="23"/>
      <c r="P36" s="23"/>
      <c r="Q36" s="23"/>
      <c r="R36" s="23"/>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row>
    <row r="37" spans="1:254" ht="16.5" customHeight="1">
      <c r="A37" s="33" t="s">
        <v>54</v>
      </c>
      <c r="B37" s="25" t="s">
        <v>55</v>
      </c>
      <c r="C37" s="26">
        <f t="shared" ref="C37:H37" si="18">+C38+C39+C40+C41+C42+C43+C44+C45+C47</f>
        <v>0</v>
      </c>
      <c r="D37" s="26">
        <f t="shared" si="18"/>
        <v>315922640</v>
      </c>
      <c r="E37" s="26">
        <f t="shared" si="18"/>
        <v>289419940</v>
      </c>
      <c r="F37" s="26">
        <f t="shared" si="18"/>
        <v>0</v>
      </c>
      <c r="G37" s="26">
        <f t="shared" si="18"/>
        <v>268146700</v>
      </c>
      <c r="H37" s="26">
        <f t="shared" si="18"/>
        <v>20353353</v>
      </c>
      <c r="J37" s="17"/>
      <c r="K37" s="22"/>
      <c r="L37" s="22"/>
      <c r="M37" s="22"/>
      <c r="N37" s="22"/>
      <c r="O37" s="23"/>
      <c r="P37" s="23"/>
      <c r="Q37" s="23"/>
      <c r="R37" s="23"/>
    </row>
    <row r="38" spans="1:254" ht="16.5" customHeight="1">
      <c r="A38" s="33" t="s">
        <v>56</v>
      </c>
      <c r="B38" s="32" t="s">
        <v>57</v>
      </c>
      <c r="C38" s="29"/>
      <c r="D38" s="30">
        <v>0</v>
      </c>
      <c r="E38" s="30">
        <v>19000</v>
      </c>
      <c r="F38" s="30"/>
      <c r="G38" s="31">
        <v>17945</v>
      </c>
      <c r="H38" s="31">
        <v>2799</v>
      </c>
      <c r="J38" s="17"/>
      <c r="K38" s="22"/>
      <c r="L38" s="22"/>
      <c r="M38" s="22"/>
      <c r="N38" s="22"/>
      <c r="O38" s="23"/>
      <c r="P38" s="23"/>
      <c r="Q38" s="23"/>
      <c r="R38" s="23"/>
    </row>
    <row r="39" spans="1:254" s="24" customFormat="1" ht="16.5" customHeight="1">
      <c r="A39" s="18" t="s">
        <v>58</v>
      </c>
      <c r="B39" s="32" t="s">
        <v>59</v>
      </c>
      <c r="C39" s="29"/>
      <c r="D39" s="30">
        <v>0</v>
      </c>
      <c r="E39" s="30">
        <v>5000</v>
      </c>
      <c r="F39" s="30"/>
      <c r="G39" s="31">
        <v>3753</v>
      </c>
      <c r="H39" s="31">
        <v>757</v>
      </c>
      <c r="I39" s="4"/>
      <c r="J39" s="17"/>
      <c r="K39" s="22"/>
      <c r="L39" s="22"/>
      <c r="M39" s="22"/>
      <c r="N39" s="22"/>
      <c r="O39" s="23"/>
      <c r="P39" s="23"/>
      <c r="Q39" s="23"/>
      <c r="R39" s="23"/>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row>
    <row r="40" spans="1:254" s="24" customFormat="1" ht="16.5" customHeight="1">
      <c r="A40" s="18" t="s">
        <v>60</v>
      </c>
      <c r="B40" s="32" t="s">
        <v>61</v>
      </c>
      <c r="C40" s="29"/>
      <c r="D40" s="30">
        <v>0</v>
      </c>
      <c r="E40" s="30">
        <v>97670</v>
      </c>
      <c r="F40" s="30"/>
      <c r="G40" s="31">
        <v>74396</v>
      </c>
      <c r="H40" s="31">
        <v>5289</v>
      </c>
      <c r="I40" s="4"/>
      <c r="J40" s="17"/>
      <c r="K40" s="22"/>
      <c r="L40" s="22"/>
      <c r="M40" s="22"/>
      <c r="N40" s="22"/>
      <c r="O40" s="23"/>
      <c r="P40" s="23"/>
      <c r="Q40" s="23"/>
      <c r="R40" s="23"/>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row>
    <row r="41" spans="1:254" ht="16.5" customHeight="1">
      <c r="A41" s="33" t="s">
        <v>62</v>
      </c>
      <c r="B41" s="32" t="s">
        <v>63</v>
      </c>
      <c r="C41" s="29"/>
      <c r="D41" s="30">
        <v>0</v>
      </c>
      <c r="E41" s="30">
        <v>5080</v>
      </c>
      <c r="F41" s="30"/>
      <c r="G41" s="31">
        <v>4773</v>
      </c>
      <c r="H41" s="31">
        <v>410</v>
      </c>
      <c r="J41" s="17"/>
      <c r="K41" s="22"/>
      <c r="L41" s="22"/>
      <c r="M41" s="22"/>
      <c r="N41" s="22"/>
      <c r="O41" s="23"/>
      <c r="P41" s="23"/>
      <c r="Q41" s="23"/>
      <c r="R41" s="23"/>
    </row>
    <row r="42" spans="1:254" ht="16.5" customHeight="1">
      <c r="A42" s="33" t="s">
        <v>64</v>
      </c>
      <c r="B42" s="32" t="s">
        <v>65</v>
      </c>
      <c r="C42" s="29"/>
      <c r="D42" s="30">
        <v>0</v>
      </c>
      <c r="E42" s="30">
        <v>18000</v>
      </c>
      <c r="F42" s="30"/>
      <c r="G42" s="31">
        <v>12500</v>
      </c>
      <c r="H42" s="31">
        <v>5000</v>
      </c>
      <c r="J42" s="17"/>
      <c r="K42" s="22"/>
      <c r="L42" s="22"/>
      <c r="M42" s="22"/>
      <c r="N42" s="22"/>
      <c r="O42" s="23"/>
      <c r="P42" s="23"/>
      <c r="Q42" s="23"/>
      <c r="R42" s="23"/>
    </row>
    <row r="43" spans="1:254" ht="16.5" customHeight="1">
      <c r="A43" s="33" t="s">
        <v>66</v>
      </c>
      <c r="B43" s="32" t="s">
        <v>67</v>
      </c>
      <c r="C43" s="29"/>
      <c r="D43" s="30">
        <v>0</v>
      </c>
      <c r="E43" s="30"/>
      <c r="F43" s="30"/>
      <c r="G43" s="31"/>
      <c r="H43" s="31"/>
      <c r="J43" s="17"/>
      <c r="K43" s="22"/>
      <c r="L43" s="22"/>
      <c r="M43" s="22"/>
      <c r="N43" s="22"/>
      <c r="O43" s="23"/>
      <c r="P43" s="23"/>
      <c r="Q43" s="23"/>
      <c r="R43" s="23"/>
    </row>
    <row r="44" spans="1:254" ht="16.5" customHeight="1">
      <c r="A44" s="33" t="s">
        <v>68</v>
      </c>
      <c r="B44" s="32" t="s">
        <v>69</v>
      </c>
      <c r="C44" s="29"/>
      <c r="D44" s="30">
        <v>0</v>
      </c>
      <c r="E44" s="30">
        <v>56140</v>
      </c>
      <c r="F44" s="30"/>
      <c r="G44" s="31">
        <v>51607</v>
      </c>
      <c r="H44" s="31">
        <v>5058</v>
      </c>
      <c r="I44" s="21"/>
      <c r="J44" s="17"/>
      <c r="K44" s="22"/>
      <c r="L44" s="22"/>
      <c r="M44" s="22"/>
      <c r="N44" s="22"/>
      <c r="O44" s="23"/>
      <c r="P44" s="23"/>
      <c r="Q44" s="23"/>
      <c r="R44" s="23"/>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row>
    <row r="45" spans="1:254" ht="16.5" customHeight="1">
      <c r="A45" s="33" t="s">
        <v>70</v>
      </c>
      <c r="B45" s="25" t="s">
        <v>71</v>
      </c>
      <c r="C45" s="35">
        <f t="shared" ref="C45:H45" si="19">+C46+C79</f>
        <v>0</v>
      </c>
      <c r="D45" s="35">
        <f t="shared" si="19"/>
        <v>315922640</v>
      </c>
      <c r="E45" s="35">
        <f t="shared" si="19"/>
        <v>289023580</v>
      </c>
      <c r="F45" s="35">
        <f t="shared" si="19"/>
        <v>0</v>
      </c>
      <c r="G45" s="35">
        <f t="shared" si="19"/>
        <v>267828159</v>
      </c>
      <c r="H45" s="35">
        <f t="shared" si="19"/>
        <v>20307256</v>
      </c>
      <c r="I45" s="36"/>
      <c r="J45" s="17"/>
      <c r="K45" s="22"/>
      <c r="L45" s="22"/>
      <c r="M45" s="22"/>
      <c r="N45" s="22"/>
      <c r="O45" s="23"/>
      <c r="P45" s="23"/>
      <c r="Q45" s="23"/>
      <c r="R45" s="23"/>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37"/>
      <c r="IP45" s="37"/>
      <c r="IQ45" s="37"/>
      <c r="IR45" s="37"/>
      <c r="IS45" s="37"/>
      <c r="IT45" s="37"/>
    </row>
    <row r="46" spans="1:254" ht="16.5" customHeight="1">
      <c r="A46" s="33" t="s">
        <v>72</v>
      </c>
      <c r="B46" s="38" t="s">
        <v>73</v>
      </c>
      <c r="C46" s="39"/>
      <c r="D46" s="30">
        <v>0</v>
      </c>
      <c r="E46" s="30">
        <v>86850</v>
      </c>
      <c r="F46" s="30"/>
      <c r="G46" s="31">
        <v>73098</v>
      </c>
      <c r="H46" s="31">
        <v>6587</v>
      </c>
      <c r="J46" s="17"/>
      <c r="K46" s="22"/>
      <c r="L46" s="22"/>
      <c r="M46" s="22"/>
      <c r="N46" s="22"/>
      <c r="O46" s="23"/>
      <c r="P46" s="23"/>
      <c r="Q46" s="23"/>
      <c r="R46" s="23"/>
    </row>
    <row r="47" spans="1:254" ht="16.5" customHeight="1">
      <c r="A47" s="33" t="s">
        <v>74</v>
      </c>
      <c r="B47" s="32" t="s">
        <v>75</v>
      </c>
      <c r="C47" s="29"/>
      <c r="D47" s="30">
        <v>0</v>
      </c>
      <c r="E47" s="30">
        <v>195470</v>
      </c>
      <c r="F47" s="30"/>
      <c r="G47" s="31">
        <v>153567</v>
      </c>
      <c r="H47" s="31">
        <v>26784</v>
      </c>
      <c r="I47" s="21"/>
      <c r="J47" s="17"/>
      <c r="K47" s="22"/>
      <c r="L47" s="22"/>
      <c r="M47" s="22"/>
      <c r="N47" s="22"/>
      <c r="O47" s="23"/>
      <c r="P47" s="23"/>
      <c r="Q47" s="23"/>
      <c r="R47" s="23"/>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row>
    <row r="48" spans="1:254" s="24" customFormat="1" ht="16.5" customHeight="1">
      <c r="A48" s="18" t="s">
        <v>76</v>
      </c>
      <c r="B48" s="32" t="s">
        <v>77</v>
      </c>
      <c r="C48" s="29"/>
      <c r="D48" s="30">
        <v>0</v>
      </c>
      <c r="E48" s="30">
        <v>26470</v>
      </c>
      <c r="F48" s="30"/>
      <c r="G48" s="31">
        <v>9915</v>
      </c>
      <c r="H48" s="31">
        <v>9915</v>
      </c>
      <c r="I48" s="21"/>
      <c r="J48" s="17"/>
      <c r="K48" s="22"/>
      <c r="L48" s="22"/>
      <c r="M48" s="22"/>
      <c r="N48" s="22"/>
      <c r="O48" s="23"/>
      <c r="P48" s="23"/>
      <c r="Q48" s="23"/>
      <c r="R48" s="23"/>
    </row>
    <row r="49" spans="1:254" s="37" customFormat="1" ht="16.5" customHeight="1">
      <c r="A49" s="40"/>
      <c r="B49" s="32" t="s">
        <v>78</v>
      </c>
      <c r="C49" s="29"/>
      <c r="D49" s="30">
        <v>0</v>
      </c>
      <c r="E49" s="30">
        <v>50000</v>
      </c>
      <c r="F49" s="30"/>
      <c r="G49" s="31">
        <v>37127</v>
      </c>
      <c r="H49" s="31">
        <v>5460</v>
      </c>
      <c r="I49" s="21"/>
      <c r="J49" s="17"/>
      <c r="K49" s="22"/>
      <c r="L49" s="22"/>
      <c r="M49" s="22"/>
      <c r="N49" s="22"/>
      <c r="O49" s="23"/>
      <c r="P49" s="23"/>
      <c r="Q49" s="23"/>
      <c r="R49" s="23"/>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row>
    <row r="50" spans="1:254" ht="16.5" customHeight="1">
      <c r="A50" s="33" t="s">
        <v>79</v>
      </c>
      <c r="B50" s="32" t="s">
        <v>80</v>
      </c>
      <c r="C50" s="29"/>
      <c r="D50" s="30">
        <v>0</v>
      </c>
      <c r="E50" s="30"/>
      <c r="F50" s="30"/>
      <c r="G50" s="31"/>
      <c r="H50" s="31"/>
      <c r="I50" s="21"/>
      <c r="J50" s="17"/>
      <c r="K50" s="22"/>
      <c r="L50" s="22"/>
      <c r="M50" s="22"/>
      <c r="N50" s="22"/>
      <c r="O50" s="23"/>
      <c r="P50" s="23"/>
      <c r="Q50" s="23"/>
      <c r="R50" s="23"/>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row>
    <row r="51" spans="1:254" s="24" customFormat="1" ht="16.5" customHeight="1">
      <c r="A51" s="18" t="s">
        <v>81</v>
      </c>
      <c r="B51" s="25" t="s">
        <v>82</v>
      </c>
      <c r="C51" s="41">
        <f t="shared" ref="C51:H51" si="20">+C52</f>
        <v>0</v>
      </c>
      <c r="D51" s="41">
        <f t="shared" si="20"/>
        <v>0</v>
      </c>
      <c r="E51" s="41">
        <f t="shared" si="20"/>
        <v>58000</v>
      </c>
      <c r="F51" s="41">
        <f t="shared" si="20"/>
        <v>0</v>
      </c>
      <c r="G51" s="41">
        <f t="shared" si="20"/>
        <v>56614</v>
      </c>
      <c r="H51" s="41">
        <f t="shared" si="20"/>
        <v>3695</v>
      </c>
      <c r="I51" s="4"/>
      <c r="J51" s="17"/>
      <c r="K51" s="22"/>
      <c r="L51" s="22"/>
      <c r="M51" s="22"/>
      <c r="N51" s="22"/>
      <c r="O51" s="23"/>
      <c r="P51" s="23"/>
      <c r="Q51" s="23"/>
      <c r="R51" s="23"/>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row>
    <row r="52" spans="1:254" s="24" customFormat="1" ht="16.5" customHeight="1">
      <c r="A52" s="18"/>
      <c r="B52" s="32" t="s">
        <v>83</v>
      </c>
      <c r="C52" s="29"/>
      <c r="D52" s="30">
        <v>0</v>
      </c>
      <c r="E52" s="30">
        <v>58000</v>
      </c>
      <c r="F52" s="30"/>
      <c r="G52" s="31">
        <v>56614</v>
      </c>
      <c r="H52" s="31">
        <v>3695</v>
      </c>
      <c r="I52" s="21"/>
      <c r="J52" s="17"/>
      <c r="K52" s="22"/>
      <c r="L52" s="22"/>
      <c r="M52" s="22"/>
      <c r="N52" s="22"/>
      <c r="O52" s="23"/>
      <c r="P52" s="23"/>
      <c r="Q52" s="23"/>
      <c r="R52" s="23"/>
    </row>
    <row r="53" spans="1:254" s="24" customFormat="1" ht="16.5" customHeight="1">
      <c r="A53" s="18"/>
      <c r="B53" s="25" t="s">
        <v>84</v>
      </c>
      <c r="C53" s="26">
        <f t="shared" ref="C53:H53" si="21">+C54+C55</f>
        <v>0</v>
      </c>
      <c r="D53" s="26">
        <f t="shared" si="21"/>
        <v>0</v>
      </c>
      <c r="E53" s="26">
        <f t="shared" si="21"/>
        <v>7000</v>
      </c>
      <c r="F53" s="26">
        <f t="shared" si="21"/>
        <v>0</v>
      </c>
      <c r="G53" s="26">
        <f t="shared" si="21"/>
        <v>1329</v>
      </c>
      <c r="H53" s="26">
        <f t="shared" si="21"/>
        <v>0</v>
      </c>
      <c r="I53" s="4"/>
      <c r="J53" s="17"/>
      <c r="K53" s="22"/>
      <c r="L53" s="22"/>
      <c r="M53" s="22"/>
      <c r="N53" s="22"/>
      <c r="O53" s="23"/>
      <c r="P53" s="23"/>
      <c r="Q53" s="23"/>
      <c r="R53" s="23"/>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row>
    <row r="54" spans="1:254" s="24" customFormat="1" ht="16.5" customHeight="1">
      <c r="A54" s="18" t="s">
        <v>85</v>
      </c>
      <c r="B54" s="32" t="s">
        <v>86</v>
      </c>
      <c r="C54" s="29"/>
      <c r="D54" s="30">
        <v>0</v>
      </c>
      <c r="E54" s="30">
        <v>7000</v>
      </c>
      <c r="F54" s="30"/>
      <c r="G54" s="31">
        <v>1329</v>
      </c>
      <c r="H54" s="31"/>
      <c r="I54" s="4"/>
      <c r="J54" s="17"/>
      <c r="K54" s="22"/>
      <c r="L54" s="22"/>
      <c r="M54" s="22"/>
      <c r="N54" s="22"/>
      <c r="O54" s="23"/>
      <c r="P54" s="23"/>
      <c r="Q54" s="23"/>
      <c r="R54" s="23"/>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row>
    <row r="55" spans="1:254" ht="16.5" customHeight="1">
      <c r="A55" s="33" t="s">
        <v>87</v>
      </c>
      <c r="B55" s="32" t="s">
        <v>88</v>
      </c>
      <c r="C55" s="29"/>
      <c r="D55" s="30">
        <v>0</v>
      </c>
      <c r="E55" s="30"/>
      <c r="F55" s="30"/>
      <c r="G55" s="31"/>
      <c r="H55" s="31"/>
      <c r="J55" s="17"/>
      <c r="K55" s="22"/>
      <c r="L55" s="22"/>
      <c r="M55" s="22"/>
      <c r="N55" s="22"/>
      <c r="O55" s="23"/>
      <c r="P55" s="23"/>
      <c r="Q55" s="23"/>
      <c r="R55" s="23"/>
    </row>
    <row r="56" spans="1:254" s="24" customFormat="1" ht="16.5" customHeight="1">
      <c r="A56" s="18" t="s">
        <v>89</v>
      </c>
      <c r="B56" s="32" t="s">
        <v>90</v>
      </c>
      <c r="C56" s="29"/>
      <c r="D56" s="30">
        <v>0</v>
      </c>
      <c r="E56" s="30">
        <v>5000</v>
      </c>
      <c r="F56" s="30"/>
      <c r="G56" s="31">
        <v>1330</v>
      </c>
      <c r="H56" s="31">
        <v>116</v>
      </c>
      <c r="I56" s="4"/>
      <c r="J56" s="17"/>
      <c r="K56" s="22"/>
      <c r="L56" s="22"/>
      <c r="M56" s="22"/>
      <c r="N56" s="22"/>
      <c r="O56" s="23"/>
      <c r="P56" s="23"/>
      <c r="Q56" s="23"/>
      <c r="R56" s="23"/>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row>
    <row r="57" spans="1:254" ht="16.5" customHeight="1">
      <c r="A57" s="33" t="s">
        <v>91</v>
      </c>
      <c r="B57" s="28" t="s">
        <v>92</v>
      </c>
      <c r="C57" s="29"/>
      <c r="D57" s="30">
        <v>0</v>
      </c>
      <c r="E57" s="30"/>
      <c r="F57" s="30"/>
      <c r="G57" s="31"/>
      <c r="H57" s="31"/>
      <c r="J57" s="17"/>
      <c r="K57" s="22"/>
      <c r="L57" s="22"/>
      <c r="M57" s="22"/>
      <c r="N57" s="22"/>
      <c r="O57" s="23"/>
      <c r="P57" s="23"/>
      <c r="Q57" s="23"/>
      <c r="R57" s="23"/>
    </row>
    <row r="58" spans="1:254" ht="16.5" customHeight="1">
      <c r="A58" s="33" t="s">
        <v>93</v>
      </c>
      <c r="B58" s="32" t="s">
        <v>94</v>
      </c>
      <c r="C58" s="29"/>
      <c r="D58" s="30">
        <v>0</v>
      </c>
      <c r="E58" s="30">
        <v>890</v>
      </c>
      <c r="F58" s="30"/>
      <c r="G58" s="31"/>
      <c r="H58" s="31"/>
      <c r="J58" s="17"/>
      <c r="K58" s="22"/>
      <c r="L58" s="22"/>
      <c r="M58" s="22"/>
      <c r="N58" s="22"/>
      <c r="O58" s="23"/>
      <c r="P58" s="23"/>
      <c r="Q58" s="23"/>
      <c r="R58" s="23"/>
    </row>
    <row r="59" spans="1:254" ht="16.5" customHeight="1">
      <c r="A59" s="33" t="s">
        <v>95</v>
      </c>
      <c r="B59" s="32" t="s">
        <v>96</v>
      </c>
      <c r="C59" s="29"/>
      <c r="D59" s="30">
        <v>0</v>
      </c>
      <c r="E59" s="30"/>
      <c r="F59" s="30"/>
      <c r="G59" s="31"/>
      <c r="H59" s="31"/>
      <c r="I59" s="21"/>
      <c r="J59" s="17"/>
      <c r="K59" s="22"/>
      <c r="L59" s="22"/>
      <c r="M59" s="22"/>
      <c r="N59" s="22"/>
      <c r="O59" s="23"/>
      <c r="P59" s="23"/>
      <c r="Q59" s="23"/>
      <c r="R59" s="23"/>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row>
    <row r="60" spans="1:254" ht="16.5" customHeight="1">
      <c r="A60" s="33" t="s">
        <v>97</v>
      </c>
      <c r="B60" s="25" t="s">
        <v>98</v>
      </c>
      <c r="C60" s="41">
        <f t="shared" ref="C60:H60" si="22">+C61+C62</f>
        <v>0</v>
      </c>
      <c r="D60" s="41">
        <f t="shared" si="22"/>
        <v>0</v>
      </c>
      <c r="E60" s="41">
        <f t="shared" si="22"/>
        <v>22000</v>
      </c>
      <c r="F60" s="41">
        <f t="shared" si="22"/>
        <v>0</v>
      </c>
      <c r="G60" s="41">
        <f t="shared" si="22"/>
        <v>3375</v>
      </c>
      <c r="H60" s="41">
        <f t="shared" si="22"/>
        <v>0</v>
      </c>
      <c r="J60" s="17"/>
      <c r="K60" s="22"/>
      <c r="L60" s="22"/>
      <c r="M60" s="22"/>
      <c r="N60" s="22"/>
      <c r="O60" s="23"/>
      <c r="P60" s="23"/>
      <c r="Q60" s="23"/>
      <c r="R60" s="23"/>
    </row>
    <row r="61" spans="1:254" ht="16.5" customHeight="1">
      <c r="A61" s="33" t="s">
        <v>99</v>
      </c>
      <c r="B61" s="32" t="s">
        <v>100</v>
      </c>
      <c r="C61" s="29"/>
      <c r="D61" s="30">
        <v>0</v>
      </c>
      <c r="E61" s="30"/>
      <c r="F61" s="30"/>
      <c r="G61" s="31"/>
      <c r="H61" s="31"/>
      <c r="J61" s="17"/>
      <c r="K61" s="22"/>
      <c r="L61" s="22"/>
      <c r="M61" s="22"/>
      <c r="N61" s="22"/>
      <c r="O61" s="23"/>
      <c r="P61" s="23"/>
      <c r="Q61" s="23"/>
      <c r="R61" s="23"/>
    </row>
    <row r="62" spans="1:254" ht="16.5" customHeight="1">
      <c r="A62" s="33" t="s">
        <v>101</v>
      </c>
      <c r="B62" s="32" t="s">
        <v>102</v>
      </c>
      <c r="C62" s="29"/>
      <c r="D62" s="30">
        <v>0</v>
      </c>
      <c r="E62" s="30">
        <v>22000</v>
      </c>
      <c r="F62" s="30"/>
      <c r="G62" s="42">
        <v>3375</v>
      </c>
      <c r="H62" s="42"/>
      <c r="I62" s="21"/>
      <c r="J62" s="17"/>
      <c r="K62" s="22"/>
      <c r="L62" s="22"/>
      <c r="M62" s="22"/>
      <c r="N62" s="22"/>
      <c r="O62" s="23"/>
      <c r="P62" s="23"/>
      <c r="Q62" s="23"/>
      <c r="R62" s="23"/>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row>
    <row r="63" spans="1:254" s="24" customFormat="1" ht="16.5" customHeight="1">
      <c r="A63" s="18" t="s">
        <v>103</v>
      </c>
      <c r="B63" s="25" t="s">
        <v>17</v>
      </c>
      <c r="C63" s="20">
        <f>+C64</f>
        <v>0</v>
      </c>
      <c r="D63" s="20">
        <f t="shared" ref="D63:H64" si="23">+D64</f>
        <v>0</v>
      </c>
      <c r="E63" s="20">
        <f t="shared" si="23"/>
        <v>0</v>
      </c>
      <c r="F63" s="20">
        <f t="shared" si="23"/>
        <v>0</v>
      </c>
      <c r="G63" s="20">
        <f t="shared" si="23"/>
        <v>0</v>
      </c>
      <c r="H63" s="20">
        <f t="shared" si="23"/>
        <v>0</v>
      </c>
      <c r="I63" s="21"/>
      <c r="J63" s="17"/>
      <c r="K63" s="22"/>
      <c r="L63" s="22"/>
      <c r="M63" s="22"/>
      <c r="N63" s="22"/>
      <c r="O63" s="23"/>
      <c r="P63" s="23"/>
      <c r="Q63" s="23"/>
      <c r="R63" s="23"/>
    </row>
    <row r="64" spans="1:254" ht="16.5" customHeight="1">
      <c r="A64" s="33" t="s">
        <v>104</v>
      </c>
      <c r="B64" s="25" t="s">
        <v>105</v>
      </c>
      <c r="C64" s="20">
        <f>+C65</f>
        <v>0</v>
      </c>
      <c r="D64" s="20">
        <f t="shared" si="23"/>
        <v>0</v>
      </c>
      <c r="E64" s="20">
        <f t="shared" si="23"/>
        <v>0</v>
      </c>
      <c r="F64" s="20">
        <f t="shared" si="23"/>
        <v>0</v>
      </c>
      <c r="G64" s="20">
        <f t="shared" si="23"/>
        <v>0</v>
      </c>
      <c r="H64" s="20">
        <f t="shared" si="23"/>
        <v>0</v>
      </c>
      <c r="J64" s="17"/>
      <c r="K64" s="22"/>
      <c r="L64" s="22"/>
      <c r="M64" s="22"/>
      <c r="N64" s="22"/>
      <c r="O64" s="23"/>
      <c r="P64" s="23"/>
      <c r="Q64" s="23"/>
      <c r="R64" s="23"/>
    </row>
    <row r="65" spans="1:254" ht="16.5" customHeight="1">
      <c r="A65" s="33" t="s">
        <v>106</v>
      </c>
      <c r="B65" s="32" t="s">
        <v>107</v>
      </c>
      <c r="C65" s="29"/>
      <c r="D65" s="30">
        <v>0</v>
      </c>
      <c r="E65" s="30">
        <v>0</v>
      </c>
      <c r="F65" s="30">
        <v>0</v>
      </c>
      <c r="G65" s="31"/>
      <c r="H65" s="31"/>
      <c r="I65" s="21"/>
      <c r="J65" s="17"/>
      <c r="K65" s="22"/>
      <c r="L65" s="22"/>
      <c r="M65" s="22"/>
      <c r="N65" s="22"/>
      <c r="O65" s="23"/>
      <c r="P65" s="23"/>
      <c r="Q65" s="23"/>
      <c r="R65" s="23"/>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row>
    <row r="66" spans="1:254" s="24" customFormat="1" ht="16.5" customHeight="1">
      <c r="A66" s="18"/>
      <c r="B66" s="43" t="s">
        <v>21</v>
      </c>
      <c r="C66" s="29">
        <f t="shared" ref="C66:H66" si="24">C67</f>
        <v>0</v>
      </c>
      <c r="D66" s="29">
        <f t="shared" si="24"/>
        <v>0</v>
      </c>
      <c r="E66" s="29">
        <f t="shared" si="24"/>
        <v>0</v>
      </c>
      <c r="F66" s="29">
        <f t="shared" si="24"/>
        <v>0</v>
      </c>
      <c r="G66" s="29">
        <f t="shared" si="24"/>
        <v>0</v>
      </c>
      <c r="H66" s="29">
        <f t="shared" si="24"/>
        <v>0</v>
      </c>
      <c r="I66" s="21"/>
      <c r="J66" s="17"/>
      <c r="K66" s="22"/>
      <c r="L66" s="22"/>
      <c r="M66" s="22"/>
      <c r="N66" s="22"/>
      <c r="O66" s="23"/>
      <c r="P66" s="23"/>
      <c r="Q66" s="23"/>
      <c r="R66" s="23"/>
    </row>
    <row r="67" spans="1:254" s="24" customFormat="1" ht="16.5" customHeight="1">
      <c r="A67" s="18"/>
      <c r="B67" s="44" t="s">
        <v>108</v>
      </c>
      <c r="C67" s="29"/>
      <c r="D67" s="30">
        <v>0</v>
      </c>
      <c r="E67" s="30">
        <v>0</v>
      </c>
      <c r="F67" s="30">
        <v>0</v>
      </c>
      <c r="G67" s="31"/>
      <c r="H67" s="31"/>
      <c r="I67" s="21"/>
      <c r="J67" s="17"/>
      <c r="K67" s="22"/>
      <c r="L67" s="22"/>
      <c r="M67" s="22"/>
      <c r="N67" s="22"/>
      <c r="O67" s="23"/>
      <c r="P67" s="23"/>
      <c r="Q67" s="23"/>
      <c r="R67" s="23"/>
    </row>
    <row r="68" spans="1:254" ht="16.5" customHeight="1">
      <c r="A68" s="33"/>
      <c r="B68" s="25" t="s">
        <v>23</v>
      </c>
      <c r="C68" s="26">
        <f t="shared" ref="C68:H68" si="25">+C69</f>
        <v>0</v>
      </c>
      <c r="D68" s="26">
        <f t="shared" si="25"/>
        <v>0</v>
      </c>
      <c r="E68" s="26">
        <f t="shared" si="25"/>
        <v>0</v>
      </c>
      <c r="F68" s="26">
        <f t="shared" si="25"/>
        <v>0</v>
      </c>
      <c r="G68" s="26">
        <f t="shared" si="25"/>
        <v>0</v>
      </c>
      <c r="H68" s="26">
        <f t="shared" si="25"/>
        <v>0</v>
      </c>
      <c r="I68" s="21"/>
      <c r="J68" s="17"/>
      <c r="K68" s="22"/>
      <c r="L68" s="22"/>
      <c r="M68" s="22"/>
      <c r="N68" s="22"/>
      <c r="O68" s="23"/>
      <c r="P68" s="23"/>
      <c r="Q68" s="23"/>
      <c r="R68" s="23"/>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24"/>
      <c r="IQ68" s="24"/>
      <c r="IR68" s="24"/>
      <c r="IS68" s="24"/>
      <c r="IT68" s="24"/>
    </row>
    <row r="69" spans="1:254" s="24" customFormat="1" ht="16.5" customHeight="1">
      <c r="A69" s="18" t="s">
        <v>109</v>
      </c>
      <c r="B69" s="25" t="s">
        <v>25</v>
      </c>
      <c r="C69" s="26">
        <f t="shared" ref="C69:H69" si="26">+C70+C75</f>
        <v>0</v>
      </c>
      <c r="D69" s="26">
        <f t="shared" si="26"/>
        <v>0</v>
      </c>
      <c r="E69" s="26">
        <f t="shared" si="26"/>
        <v>0</v>
      </c>
      <c r="F69" s="26">
        <f t="shared" si="26"/>
        <v>0</v>
      </c>
      <c r="G69" s="26">
        <f t="shared" si="26"/>
        <v>0</v>
      </c>
      <c r="H69" s="26">
        <f t="shared" si="26"/>
        <v>0</v>
      </c>
      <c r="I69" s="21"/>
      <c r="J69" s="17"/>
      <c r="K69" s="22"/>
      <c r="L69" s="22"/>
      <c r="M69" s="22"/>
      <c r="N69" s="22"/>
      <c r="O69" s="23"/>
      <c r="P69" s="23"/>
      <c r="Q69" s="23"/>
      <c r="R69" s="23"/>
    </row>
    <row r="70" spans="1:254" s="24" customFormat="1" ht="16.5" customHeight="1">
      <c r="A70" s="18"/>
      <c r="B70" s="25" t="s">
        <v>110</v>
      </c>
      <c r="C70" s="26">
        <f t="shared" ref="C70:H70" si="27">+C72+C74+C73+C71</f>
        <v>0</v>
      </c>
      <c r="D70" s="26">
        <f t="shared" si="27"/>
        <v>0</v>
      </c>
      <c r="E70" s="26">
        <f t="shared" si="27"/>
        <v>0</v>
      </c>
      <c r="F70" s="26">
        <f t="shared" si="27"/>
        <v>0</v>
      </c>
      <c r="G70" s="26">
        <f t="shared" si="27"/>
        <v>0</v>
      </c>
      <c r="H70" s="26">
        <f t="shared" si="27"/>
        <v>0</v>
      </c>
      <c r="I70" s="21"/>
      <c r="J70" s="17"/>
      <c r="K70" s="22"/>
      <c r="L70" s="22"/>
      <c r="M70" s="22"/>
      <c r="N70" s="22"/>
      <c r="O70" s="23"/>
      <c r="P70" s="23"/>
      <c r="Q70" s="23"/>
      <c r="R70" s="23"/>
    </row>
    <row r="71" spans="1:254" s="24" customFormat="1" ht="16.5" customHeight="1">
      <c r="A71" s="18"/>
      <c r="B71" s="28" t="s">
        <v>111</v>
      </c>
      <c r="C71" s="26"/>
      <c r="D71" s="30">
        <v>0</v>
      </c>
      <c r="E71" s="30">
        <v>0</v>
      </c>
      <c r="F71" s="30">
        <v>0</v>
      </c>
      <c r="G71" s="31"/>
      <c r="H71" s="31"/>
      <c r="I71" s="4"/>
      <c r="J71" s="17"/>
      <c r="K71" s="22"/>
      <c r="L71" s="22"/>
      <c r="M71" s="22"/>
      <c r="N71" s="22"/>
      <c r="O71" s="23"/>
      <c r="P71" s="23"/>
      <c r="Q71" s="23"/>
      <c r="R71" s="23"/>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row>
    <row r="72" spans="1:254" s="24" customFormat="1" ht="16.5" customHeight="1">
      <c r="A72" s="18" t="s">
        <v>112</v>
      </c>
      <c r="B72" s="32" t="s">
        <v>113</v>
      </c>
      <c r="C72" s="29"/>
      <c r="D72" s="30">
        <v>0</v>
      </c>
      <c r="E72" s="30">
        <v>0</v>
      </c>
      <c r="F72" s="30">
        <v>0</v>
      </c>
      <c r="G72" s="31"/>
      <c r="H72" s="31"/>
      <c r="I72" s="4"/>
      <c r="J72" s="17"/>
      <c r="K72" s="22"/>
      <c r="L72" s="22"/>
      <c r="M72" s="22"/>
      <c r="N72" s="22"/>
      <c r="O72" s="23"/>
      <c r="P72" s="23"/>
      <c r="Q72" s="23"/>
      <c r="R72" s="23"/>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row>
    <row r="73" spans="1:254" s="24" customFormat="1" ht="16.5" customHeight="1">
      <c r="A73" s="18" t="s">
        <v>114</v>
      </c>
      <c r="B73" s="28" t="s">
        <v>115</v>
      </c>
      <c r="C73" s="29"/>
      <c r="D73" s="30">
        <v>0</v>
      </c>
      <c r="E73" s="30">
        <v>0</v>
      </c>
      <c r="F73" s="30">
        <v>0</v>
      </c>
      <c r="G73" s="31"/>
      <c r="H73" s="31"/>
      <c r="I73" s="4"/>
      <c r="J73" s="17"/>
      <c r="K73" s="22"/>
      <c r="L73" s="22"/>
      <c r="M73" s="22"/>
      <c r="N73" s="22"/>
      <c r="O73" s="23"/>
      <c r="P73" s="23"/>
      <c r="Q73" s="23"/>
      <c r="R73" s="23"/>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row>
    <row r="74" spans="1:254" s="24" customFormat="1" ht="16.5" customHeight="1">
      <c r="A74" s="18"/>
      <c r="B74" s="32" t="s">
        <v>116</v>
      </c>
      <c r="C74" s="29"/>
      <c r="D74" s="30">
        <v>0</v>
      </c>
      <c r="E74" s="30">
        <v>0</v>
      </c>
      <c r="F74" s="30">
        <v>0</v>
      </c>
      <c r="G74" s="31">
        <v>0</v>
      </c>
      <c r="H74" s="31"/>
      <c r="I74" s="4"/>
      <c r="J74" s="17"/>
      <c r="K74" s="22"/>
      <c r="L74" s="22"/>
      <c r="M74" s="22"/>
      <c r="N74" s="22"/>
      <c r="O74" s="23"/>
      <c r="P74" s="23"/>
      <c r="Q74" s="23"/>
      <c r="R74" s="23"/>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row>
    <row r="75" spans="1:254" ht="16.5" customHeight="1">
      <c r="A75" s="33" t="s">
        <v>117</v>
      </c>
      <c r="B75" s="28" t="s">
        <v>118</v>
      </c>
      <c r="C75" s="29"/>
      <c r="D75" s="30">
        <v>0</v>
      </c>
      <c r="E75" s="30">
        <v>0</v>
      </c>
      <c r="F75" s="30">
        <v>0</v>
      </c>
      <c r="G75" s="31"/>
      <c r="H75" s="31"/>
      <c r="J75" s="17"/>
      <c r="K75" s="22"/>
      <c r="L75" s="22"/>
      <c r="M75" s="22"/>
      <c r="N75" s="22"/>
      <c r="O75" s="23"/>
      <c r="P75" s="23"/>
      <c r="Q75" s="23"/>
      <c r="R75" s="23"/>
    </row>
    <row r="76" spans="1:254" ht="16.5" customHeight="1">
      <c r="A76" s="33"/>
      <c r="B76" s="32" t="s">
        <v>119</v>
      </c>
      <c r="C76" s="29"/>
      <c r="D76" s="30">
        <v>0</v>
      </c>
      <c r="E76" s="30">
        <v>0</v>
      </c>
      <c r="F76" s="30">
        <v>0</v>
      </c>
      <c r="G76" s="31"/>
      <c r="H76" s="31"/>
      <c r="J76" s="17"/>
      <c r="K76" s="22"/>
      <c r="L76" s="22"/>
      <c r="M76" s="22"/>
      <c r="N76" s="22"/>
      <c r="O76" s="23"/>
      <c r="P76" s="23"/>
      <c r="Q76" s="23"/>
      <c r="R76" s="23"/>
    </row>
    <row r="77" spans="1:254" ht="16.5" customHeight="1">
      <c r="A77" s="33" t="s">
        <v>120</v>
      </c>
      <c r="B77" s="32" t="s">
        <v>121</v>
      </c>
      <c r="C77" s="20">
        <f t="shared" ref="C77:H77" si="28">+C36-C79+C22+C68+C165+C66</f>
        <v>0</v>
      </c>
      <c r="D77" s="20">
        <f t="shared" si="28"/>
        <v>49041510</v>
      </c>
      <c r="E77" s="20">
        <f t="shared" si="28"/>
        <v>53779050</v>
      </c>
      <c r="F77" s="20">
        <f t="shared" si="28"/>
        <v>0</v>
      </c>
      <c r="G77" s="20">
        <f t="shared" si="28"/>
        <v>53310989</v>
      </c>
      <c r="H77" s="20">
        <f t="shared" si="28"/>
        <v>5982315</v>
      </c>
      <c r="I77" s="36"/>
      <c r="J77" s="17"/>
      <c r="K77" s="22"/>
      <c r="L77" s="22"/>
      <c r="M77" s="22"/>
      <c r="N77" s="22"/>
      <c r="O77" s="23"/>
      <c r="P77" s="23"/>
      <c r="Q77" s="23"/>
      <c r="R77" s="23"/>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c r="ID77" s="37"/>
      <c r="IE77" s="37"/>
      <c r="IF77" s="37"/>
      <c r="IG77" s="37"/>
      <c r="IH77" s="37"/>
      <c r="II77" s="37"/>
      <c r="IJ77" s="37"/>
      <c r="IK77" s="37"/>
      <c r="IL77" s="37"/>
      <c r="IM77" s="37"/>
      <c r="IN77" s="37"/>
      <c r="IO77" s="37"/>
      <c r="IP77" s="37"/>
      <c r="IQ77" s="37"/>
      <c r="IR77" s="37"/>
      <c r="IS77" s="37"/>
      <c r="IT77" s="37"/>
    </row>
    <row r="78" spans="1:254" ht="16.5" customHeight="1">
      <c r="A78" s="33"/>
      <c r="B78" s="32" t="s">
        <v>122</v>
      </c>
      <c r="C78" s="20"/>
      <c r="D78" s="30"/>
      <c r="E78" s="30"/>
      <c r="F78" s="30"/>
      <c r="G78" s="30"/>
      <c r="H78" s="30"/>
      <c r="I78" s="36"/>
      <c r="J78" s="17"/>
      <c r="K78" s="22"/>
      <c r="L78" s="22"/>
      <c r="M78" s="22"/>
      <c r="N78" s="22"/>
      <c r="O78" s="23"/>
      <c r="P78" s="23"/>
      <c r="Q78" s="23"/>
      <c r="R78" s="23"/>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c r="HO78" s="37"/>
      <c r="HP78" s="37"/>
      <c r="HQ78" s="37"/>
      <c r="HR78" s="37"/>
      <c r="HS78" s="37"/>
      <c r="HT78" s="37"/>
      <c r="HU78" s="37"/>
      <c r="HV78" s="37"/>
      <c r="HW78" s="37"/>
      <c r="HX78" s="37"/>
      <c r="HY78" s="37"/>
      <c r="HZ78" s="37"/>
      <c r="IA78" s="37"/>
      <c r="IB78" s="37"/>
      <c r="IC78" s="37"/>
      <c r="ID78" s="37"/>
      <c r="IE78" s="37"/>
      <c r="IF78" s="37"/>
      <c r="IG78" s="37"/>
      <c r="IH78" s="37"/>
      <c r="II78" s="37"/>
      <c r="IJ78" s="37"/>
      <c r="IK78" s="37"/>
      <c r="IL78" s="37"/>
      <c r="IM78" s="37"/>
      <c r="IN78" s="37"/>
      <c r="IO78" s="37"/>
      <c r="IP78" s="37"/>
      <c r="IQ78" s="37"/>
      <c r="IR78" s="37"/>
      <c r="IS78" s="37"/>
      <c r="IT78" s="37"/>
    </row>
    <row r="79" spans="1:254" ht="16.5" customHeight="1">
      <c r="A79" s="33" t="s">
        <v>34</v>
      </c>
      <c r="B79" s="25" t="s">
        <v>123</v>
      </c>
      <c r="C79" s="45">
        <f t="shared" ref="C79:H79" si="29">+C80+C121+C145+C147+C160+C162</f>
        <v>0</v>
      </c>
      <c r="D79" s="45">
        <f t="shared" si="29"/>
        <v>315922640</v>
      </c>
      <c r="E79" s="45">
        <f t="shared" si="29"/>
        <v>288936730</v>
      </c>
      <c r="F79" s="45">
        <f t="shared" si="29"/>
        <v>0</v>
      </c>
      <c r="G79" s="45">
        <f t="shared" si="29"/>
        <v>267755061</v>
      </c>
      <c r="H79" s="45">
        <f t="shared" si="29"/>
        <v>20300669</v>
      </c>
      <c r="I79" s="36"/>
      <c r="J79" s="17"/>
      <c r="K79" s="22"/>
      <c r="L79" s="22"/>
      <c r="M79" s="22"/>
      <c r="N79" s="22"/>
      <c r="O79" s="23"/>
      <c r="P79" s="23"/>
      <c r="Q79" s="23"/>
      <c r="R79" s="23"/>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c r="ID79" s="37"/>
      <c r="IE79" s="37"/>
      <c r="IF79" s="37"/>
      <c r="IG79" s="37"/>
      <c r="IH79" s="37"/>
      <c r="II79" s="37"/>
      <c r="IJ79" s="37"/>
      <c r="IK79" s="37"/>
      <c r="IL79" s="37"/>
      <c r="IM79" s="37"/>
      <c r="IN79" s="37"/>
      <c r="IO79" s="37"/>
      <c r="IP79" s="37"/>
      <c r="IQ79" s="37"/>
      <c r="IR79" s="37"/>
      <c r="IS79" s="37"/>
      <c r="IT79" s="37"/>
    </row>
    <row r="80" spans="1:254" ht="16.5" customHeight="1">
      <c r="A80" s="33" t="s">
        <v>124</v>
      </c>
      <c r="B80" s="25" t="s">
        <v>125</v>
      </c>
      <c r="C80" s="26">
        <f t="shared" ref="C80:H80" si="30">+C81+C88+C101+C117+C119</f>
        <v>0</v>
      </c>
      <c r="D80" s="26">
        <f t="shared" si="30"/>
        <v>121791370</v>
      </c>
      <c r="E80" s="26">
        <f t="shared" si="30"/>
        <v>95236180</v>
      </c>
      <c r="F80" s="26">
        <f t="shared" si="30"/>
        <v>0</v>
      </c>
      <c r="G80" s="26">
        <f t="shared" si="30"/>
        <v>91449950</v>
      </c>
      <c r="H80" s="26">
        <f t="shared" si="30"/>
        <v>3310290</v>
      </c>
      <c r="J80" s="17"/>
      <c r="K80" s="22"/>
      <c r="L80" s="22"/>
      <c r="M80" s="22"/>
      <c r="N80" s="22"/>
      <c r="O80" s="23"/>
      <c r="P80" s="23"/>
      <c r="Q80" s="23"/>
      <c r="R80" s="23"/>
    </row>
    <row r="81" spans="1:254" s="37" customFormat="1" ht="16.5" customHeight="1">
      <c r="A81" s="40"/>
      <c r="B81" s="25" t="s">
        <v>126</v>
      </c>
      <c r="C81" s="20">
        <f t="shared" ref="C81:H81" si="31">+C82+C85+C86+C83+C84</f>
        <v>0</v>
      </c>
      <c r="D81" s="20">
        <f t="shared" si="31"/>
        <v>65916910</v>
      </c>
      <c r="E81" s="20">
        <f t="shared" si="31"/>
        <v>49126760</v>
      </c>
      <c r="F81" s="20">
        <f t="shared" si="31"/>
        <v>0</v>
      </c>
      <c r="G81" s="20">
        <f t="shared" si="31"/>
        <v>48878770</v>
      </c>
      <c r="H81" s="20">
        <f t="shared" si="31"/>
        <v>175936</v>
      </c>
      <c r="I81" s="4"/>
      <c r="J81" s="17"/>
      <c r="K81" s="22"/>
      <c r="L81" s="22"/>
      <c r="M81" s="22"/>
      <c r="N81" s="22"/>
      <c r="O81" s="23"/>
      <c r="P81" s="23"/>
      <c r="Q81" s="23"/>
      <c r="R81" s="23"/>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row>
    <row r="82" spans="1:254" s="37" customFormat="1" ht="16.5" customHeight="1">
      <c r="A82" s="40"/>
      <c r="B82" s="28" t="s">
        <v>127</v>
      </c>
      <c r="C82" s="29"/>
      <c r="D82" s="30">
        <v>63897000</v>
      </c>
      <c r="E82" s="30">
        <v>47335850</v>
      </c>
      <c r="F82" s="30"/>
      <c r="G82" s="31">
        <v>47302850</v>
      </c>
      <c r="H82" s="31"/>
      <c r="I82" s="4"/>
      <c r="J82" s="17"/>
      <c r="K82" s="22"/>
      <c r="L82" s="22"/>
      <c r="M82" s="22"/>
      <c r="N82" s="22"/>
      <c r="O82" s="23"/>
      <c r="P82" s="23"/>
      <c r="Q82" s="23"/>
      <c r="R82" s="23"/>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row>
    <row r="83" spans="1:254" s="37" customFormat="1" ht="16.5" customHeight="1">
      <c r="A83" s="40" t="s">
        <v>128</v>
      </c>
      <c r="B83" s="28" t="s">
        <v>129</v>
      </c>
      <c r="C83" s="29"/>
      <c r="D83" s="30"/>
      <c r="E83" s="30"/>
      <c r="F83" s="30"/>
      <c r="G83" s="31"/>
      <c r="H83" s="31"/>
      <c r="I83" s="4"/>
      <c r="J83" s="17"/>
      <c r="K83" s="22"/>
      <c r="L83" s="22"/>
      <c r="M83" s="22"/>
      <c r="N83" s="22"/>
      <c r="O83" s="23"/>
      <c r="P83" s="23"/>
      <c r="Q83" s="23"/>
      <c r="R83" s="23"/>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row>
    <row r="84" spans="1:254" ht="16.5" customHeight="1">
      <c r="A84" s="33"/>
      <c r="B84" s="28" t="s">
        <v>130</v>
      </c>
      <c r="C84" s="29"/>
      <c r="D84" s="30"/>
      <c r="E84" s="30"/>
      <c r="F84" s="30"/>
      <c r="G84" s="31"/>
      <c r="H84" s="31"/>
      <c r="J84" s="17"/>
      <c r="K84" s="22"/>
      <c r="L84" s="22"/>
      <c r="M84" s="22"/>
      <c r="N84" s="22"/>
      <c r="O84" s="23"/>
      <c r="P84" s="23"/>
      <c r="Q84" s="23"/>
      <c r="R84" s="23"/>
    </row>
    <row r="85" spans="1:254" ht="16.5" customHeight="1">
      <c r="A85" s="33"/>
      <c r="B85" s="28" t="s">
        <v>131</v>
      </c>
      <c r="C85" s="29"/>
      <c r="D85" s="30">
        <v>110910</v>
      </c>
      <c r="E85" s="30">
        <v>110910</v>
      </c>
      <c r="F85" s="30"/>
      <c r="G85" s="31">
        <v>87890</v>
      </c>
      <c r="H85" s="31">
        <v>7940</v>
      </c>
      <c r="J85" s="17"/>
      <c r="K85" s="22"/>
      <c r="L85" s="22"/>
      <c r="M85" s="22"/>
      <c r="N85" s="22"/>
      <c r="O85" s="23"/>
      <c r="P85" s="23"/>
      <c r="Q85" s="23"/>
      <c r="R85" s="23"/>
    </row>
    <row r="86" spans="1:254" ht="16.5" customHeight="1">
      <c r="A86" s="33"/>
      <c r="B86" s="28" t="s">
        <v>132</v>
      </c>
      <c r="C86" s="29"/>
      <c r="D86" s="30">
        <v>1909000</v>
      </c>
      <c r="E86" s="30">
        <v>1680000</v>
      </c>
      <c r="F86" s="30"/>
      <c r="G86" s="31">
        <v>1488030</v>
      </c>
      <c r="H86" s="31">
        <v>167996</v>
      </c>
      <c r="J86" s="17"/>
      <c r="K86" s="22"/>
      <c r="L86" s="22"/>
      <c r="M86" s="22"/>
      <c r="N86" s="22"/>
      <c r="O86" s="23"/>
      <c r="P86" s="23"/>
      <c r="Q86" s="23"/>
      <c r="R86" s="23"/>
    </row>
    <row r="87" spans="1:254" ht="16.5" customHeight="1">
      <c r="A87" s="33"/>
      <c r="B87" s="32" t="s">
        <v>122</v>
      </c>
      <c r="C87" s="29"/>
      <c r="D87" s="30"/>
      <c r="E87" s="30"/>
      <c r="F87" s="30"/>
      <c r="G87" s="31">
        <v>-15462</v>
      </c>
      <c r="H87" s="31">
        <v>-266</v>
      </c>
      <c r="J87" s="17"/>
      <c r="K87" s="22"/>
      <c r="L87" s="22"/>
      <c r="M87" s="22"/>
      <c r="N87" s="22"/>
      <c r="O87" s="23"/>
      <c r="P87" s="23"/>
      <c r="Q87" s="23"/>
      <c r="R87" s="23"/>
    </row>
    <row r="88" spans="1:254" ht="16.5" customHeight="1">
      <c r="A88" s="33" t="s">
        <v>133</v>
      </c>
      <c r="B88" s="25" t="s">
        <v>134</v>
      </c>
      <c r="C88" s="29">
        <f t="shared" ref="C88:H88" si="32">C89+C90+C91+C92+C93+C94+C96+C95+C97</f>
        <v>0</v>
      </c>
      <c r="D88" s="29">
        <f t="shared" si="32"/>
        <v>29943650</v>
      </c>
      <c r="E88" s="29">
        <f t="shared" si="32"/>
        <v>23209600</v>
      </c>
      <c r="F88" s="29">
        <f t="shared" si="32"/>
        <v>0</v>
      </c>
      <c r="G88" s="29">
        <f t="shared" si="32"/>
        <v>20247659</v>
      </c>
      <c r="H88" s="29">
        <f t="shared" si="32"/>
        <v>724145</v>
      </c>
      <c r="J88" s="17"/>
      <c r="K88" s="22"/>
      <c r="L88" s="22"/>
      <c r="M88" s="22"/>
      <c r="N88" s="22"/>
      <c r="O88" s="23"/>
      <c r="P88" s="23"/>
      <c r="Q88" s="23"/>
      <c r="R88" s="23"/>
    </row>
    <row r="89" spans="1:254">
      <c r="A89" s="33" t="s">
        <v>135</v>
      </c>
      <c r="B89" s="28" t="s">
        <v>136</v>
      </c>
      <c r="C89" s="29"/>
      <c r="D89" s="30">
        <v>286370</v>
      </c>
      <c r="E89" s="30">
        <v>276400</v>
      </c>
      <c r="F89" s="30"/>
      <c r="G89" s="31">
        <v>274650</v>
      </c>
      <c r="H89" s="31">
        <v>20083</v>
      </c>
      <c r="I89" s="21"/>
      <c r="J89" s="17"/>
      <c r="K89" s="22"/>
      <c r="L89" s="22"/>
      <c r="M89" s="22"/>
      <c r="N89" s="22"/>
      <c r="O89" s="23"/>
      <c r="P89" s="23"/>
      <c r="Q89" s="23"/>
      <c r="R89" s="23"/>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24"/>
      <c r="IQ89" s="24"/>
      <c r="IR89" s="24"/>
      <c r="IS89" s="24"/>
      <c r="IT89" s="24"/>
    </row>
    <row r="90" spans="1:254" ht="16.5" customHeight="1">
      <c r="A90" s="33"/>
      <c r="B90" s="28" t="s">
        <v>137</v>
      </c>
      <c r="C90" s="29"/>
      <c r="D90" s="30"/>
      <c r="E90" s="30"/>
      <c r="F90" s="30"/>
      <c r="G90" s="31"/>
      <c r="H90" s="31"/>
      <c r="J90" s="17"/>
      <c r="K90" s="22"/>
      <c r="L90" s="22"/>
      <c r="M90" s="22"/>
      <c r="N90" s="22"/>
      <c r="O90" s="23"/>
      <c r="P90" s="23"/>
      <c r="Q90" s="23"/>
      <c r="R90" s="23"/>
    </row>
    <row r="91" spans="1:254">
      <c r="A91" s="33" t="s">
        <v>138</v>
      </c>
      <c r="B91" s="28" t="s">
        <v>139</v>
      </c>
      <c r="C91" s="29"/>
      <c r="D91" s="30">
        <v>2176060</v>
      </c>
      <c r="E91" s="30">
        <v>1407890</v>
      </c>
      <c r="F91" s="30"/>
      <c r="G91" s="31">
        <v>1369927</v>
      </c>
      <c r="H91" s="31">
        <v>65043</v>
      </c>
      <c r="J91" s="17"/>
      <c r="K91" s="22"/>
      <c r="L91" s="22"/>
      <c r="M91" s="22"/>
      <c r="N91" s="22"/>
      <c r="O91" s="23"/>
      <c r="P91" s="23"/>
      <c r="Q91" s="23"/>
      <c r="R91" s="23"/>
    </row>
    <row r="92" spans="1:254" s="24" customFormat="1" ht="16.5" customHeight="1">
      <c r="A92" s="18" t="s">
        <v>140</v>
      </c>
      <c r="B92" s="28" t="s">
        <v>141</v>
      </c>
      <c r="C92" s="29"/>
      <c r="D92" s="30">
        <v>16323260</v>
      </c>
      <c r="E92" s="30">
        <v>13572020</v>
      </c>
      <c r="F92" s="30"/>
      <c r="G92" s="31">
        <v>13572015</v>
      </c>
      <c r="H92" s="31"/>
      <c r="I92" s="4"/>
      <c r="J92" s="17"/>
      <c r="K92" s="22"/>
      <c r="L92" s="22"/>
      <c r="M92" s="22"/>
      <c r="N92" s="22"/>
      <c r="O92" s="23"/>
      <c r="P92" s="23"/>
      <c r="Q92" s="23"/>
      <c r="R92" s="23"/>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row>
    <row r="93" spans="1:254" ht="16.5" customHeight="1">
      <c r="A93" s="33" t="s">
        <v>142</v>
      </c>
      <c r="B93" s="46" t="s">
        <v>143</v>
      </c>
      <c r="C93" s="29"/>
      <c r="D93" s="30"/>
      <c r="E93" s="30"/>
      <c r="F93" s="30"/>
      <c r="G93" s="31"/>
      <c r="H93" s="31"/>
      <c r="J93" s="17"/>
      <c r="K93" s="22"/>
      <c r="L93" s="22"/>
      <c r="M93" s="22"/>
      <c r="N93" s="22"/>
      <c r="O93" s="23"/>
      <c r="P93" s="23"/>
      <c r="Q93" s="23"/>
      <c r="R93" s="23"/>
    </row>
    <row r="94" spans="1:254" ht="16.5" customHeight="1">
      <c r="A94" s="33"/>
      <c r="B94" s="28" t="s">
        <v>144</v>
      </c>
      <c r="C94" s="29"/>
      <c r="D94" s="30">
        <v>715660</v>
      </c>
      <c r="E94" s="30">
        <v>692120</v>
      </c>
      <c r="F94" s="30"/>
      <c r="G94" s="31">
        <v>692112</v>
      </c>
      <c r="H94" s="31">
        <v>77042</v>
      </c>
      <c r="J94" s="17"/>
      <c r="K94" s="22"/>
      <c r="L94" s="22"/>
      <c r="M94" s="22"/>
      <c r="N94" s="22"/>
      <c r="O94" s="23"/>
      <c r="P94" s="23"/>
      <c r="Q94" s="23"/>
      <c r="R94" s="23"/>
    </row>
    <row r="95" spans="1:254" ht="16.5" customHeight="1">
      <c r="A95" s="33"/>
      <c r="B95" s="47" t="s">
        <v>145</v>
      </c>
      <c r="C95" s="29"/>
      <c r="D95" s="30"/>
      <c r="E95" s="30"/>
      <c r="F95" s="30"/>
      <c r="G95" s="31"/>
      <c r="H95" s="31"/>
      <c r="J95" s="17"/>
      <c r="K95" s="22"/>
      <c r="L95" s="22"/>
      <c r="M95" s="22"/>
      <c r="N95" s="22"/>
      <c r="O95" s="23"/>
      <c r="P95" s="23"/>
      <c r="Q95" s="23"/>
      <c r="R95" s="23"/>
    </row>
    <row r="96" spans="1:254" ht="16.5" customHeight="1">
      <c r="A96" s="33" t="s">
        <v>146</v>
      </c>
      <c r="B96" s="47" t="s">
        <v>147</v>
      </c>
      <c r="C96" s="29"/>
      <c r="D96" s="30">
        <v>5879510</v>
      </c>
      <c r="E96" s="30">
        <v>5510840</v>
      </c>
      <c r="F96" s="30"/>
      <c r="G96" s="48">
        <v>4338955</v>
      </c>
      <c r="H96" s="48">
        <v>561977</v>
      </c>
      <c r="J96" s="17"/>
      <c r="K96" s="22"/>
      <c r="L96" s="22"/>
      <c r="M96" s="22"/>
      <c r="N96" s="22"/>
      <c r="O96" s="23"/>
      <c r="P96" s="23"/>
      <c r="Q96" s="23"/>
      <c r="R96" s="23"/>
    </row>
    <row r="97" spans="1:254" ht="30">
      <c r="A97" s="33" t="s">
        <v>148</v>
      </c>
      <c r="B97" s="49" t="s">
        <v>149</v>
      </c>
      <c r="C97" s="29">
        <f t="shared" ref="C97:H97" si="33">C98+C99</f>
        <v>0</v>
      </c>
      <c r="D97" s="29">
        <f t="shared" si="33"/>
        <v>4562790</v>
      </c>
      <c r="E97" s="29">
        <f t="shared" si="33"/>
        <v>1750330</v>
      </c>
      <c r="F97" s="29">
        <f t="shared" si="33"/>
        <v>0</v>
      </c>
      <c r="G97" s="29">
        <f t="shared" si="33"/>
        <v>0</v>
      </c>
      <c r="H97" s="29">
        <f t="shared" si="33"/>
        <v>0</v>
      </c>
      <c r="J97" s="17"/>
      <c r="K97" s="22"/>
      <c r="L97" s="22"/>
      <c r="M97" s="22"/>
      <c r="N97" s="22"/>
      <c r="O97" s="23"/>
      <c r="P97" s="23"/>
      <c r="Q97" s="23"/>
      <c r="R97" s="23"/>
    </row>
    <row r="98" spans="1:254" ht="16.5" customHeight="1">
      <c r="A98" s="33"/>
      <c r="B98" s="47" t="s">
        <v>150</v>
      </c>
      <c r="C98" s="29"/>
      <c r="D98" s="30">
        <v>4562790</v>
      </c>
      <c r="E98" s="30">
        <v>1750330</v>
      </c>
      <c r="F98" s="30"/>
      <c r="G98" s="31"/>
      <c r="H98" s="31"/>
      <c r="J98" s="17"/>
      <c r="K98" s="22"/>
      <c r="L98" s="22"/>
      <c r="M98" s="22"/>
      <c r="N98" s="22"/>
      <c r="O98" s="23"/>
      <c r="P98" s="23"/>
      <c r="Q98" s="23"/>
      <c r="R98" s="23"/>
    </row>
    <row r="99" spans="1:254" ht="16.5" customHeight="1">
      <c r="A99" s="33"/>
      <c r="B99" s="47" t="s">
        <v>151</v>
      </c>
      <c r="C99" s="29"/>
      <c r="D99" s="30"/>
      <c r="E99" s="30"/>
      <c r="F99" s="30"/>
      <c r="G99" s="31"/>
      <c r="H99" s="31"/>
      <c r="J99" s="17"/>
      <c r="K99" s="22"/>
      <c r="L99" s="22"/>
      <c r="M99" s="22"/>
      <c r="N99" s="22"/>
      <c r="O99" s="23"/>
      <c r="P99" s="23"/>
      <c r="Q99" s="23"/>
      <c r="R99" s="23"/>
    </row>
    <row r="100" spans="1:254">
      <c r="A100" s="33"/>
      <c r="B100" s="32" t="s">
        <v>122</v>
      </c>
      <c r="C100" s="29"/>
      <c r="D100" s="30"/>
      <c r="E100" s="30"/>
      <c r="F100" s="30"/>
      <c r="G100" s="31"/>
      <c r="H100" s="31"/>
      <c r="J100" s="17"/>
      <c r="K100" s="22"/>
      <c r="L100" s="22"/>
      <c r="M100" s="22"/>
      <c r="N100" s="22"/>
      <c r="O100" s="23"/>
      <c r="P100" s="23"/>
      <c r="Q100" s="23"/>
      <c r="R100" s="23"/>
    </row>
    <row r="101" spans="1:254" ht="30">
      <c r="A101" s="33"/>
      <c r="B101" s="25" t="s">
        <v>152</v>
      </c>
      <c r="C101" s="29">
        <f t="shared" ref="C101:H101" si="34">C102+C103+C104+C105+C106+C107+C108+C109+C110+C111</f>
        <v>0</v>
      </c>
      <c r="D101" s="29">
        <f t="shared" si="34"/>
        <v>2236420</v>
      </c>
      <c r="E101" s="29">
        <f t="shared" si="34"/>
        <v>2131730</v>
      </c>
      <c r="F101" s="29">
        <f t="shared" si="34"/>
        <v>0</v>
      </c>
      <c r="G101" s="29">
        <f t="shared" si="34"/>
        <v>1903381</v>
      </c>
      <c r="H101" s="29">
        <f t="shared" si="34"/>
        <v>166268</v>
      </c>
      <c r="J101" s="17"/>
      <c r="K101" s="22"/>
      <c r="L101" s="22"/>
      <c r="M101" s="22"/>
      <c r="N101" s="22"/>
      <c r="O101" s="23"/>
      <c r="P101" s="23"/>
      <c r="Q101" s="23"/>
      <c r="R101" s="23"/>
    </row>
    <row r="102" spans="1:254" ht="16.5" customHeight="1">
      <c r="A102" s="33"/>
      <c r="B102" s="28" t="s">
        <v>141</v>
      </c>
      <c r="C102" s="29"/>
      <c r="D102" s="30">
        <v>2029480</v>
      </c>
      <c r="E102" s="30">
        <v>1936750</v>
      </c>
      <c r="F102" s="30"/>
      <c r="G102" s="31">
        <v>1823638</v>
      </c>
      <c r="H102" s="31">
        <v>162818</v>
      </c>
      <c r="J102" s="17"/>
      <c r="K102" s="22"/>
      <c r="L102" s="22"/>
      <c r="M102" s="22"/>
      <c r="N102" s="22"/>
      <c r="O102" s="23"/>
      <c r="P102" s="23"/>
      <c r="Q102" s="23"/>
      <c r="R102" s="23"/>
    </row>
    <row r="103" spans="1:254" ht="16.5" customHeight="1">
      <c r="A103" s="33"/>
      <c r="B103" s="50" t="s">
        <v>153</v>
      </c>
      <c r="C103" s="29"/>
      <c r="D103" s="30">
        <v>10500</v>
      </c>
      <c r="E103" s="30">
        <v>6000</v>
      </c>
      <c r="F103" s="30"/>
      <c r="G103" s="31">
        <v>5979</v>
      </c>
      <c r="H103" s="31"/>
      <c r="J103" s="17"/>
      <c r="K103" s="22"/>
      <c r="L103" s="22"/>
      <c r="M103" s="22"/>
      <c r="N103" s="22"/>
      <c r="O103" s="23"/>
      <c r="P103" s="23"/>
      <c r="Q103" s="23"/>
      <c r="R103" s="23"/>
    </row>
    <row r="104" spans="1:254">
      <c r="A104" s="18"/>
      <c r="B104" s="51" t="s">
        <v>154</v>
      </c>
      <c r="C104" s="29"/>
      <c r="D104" s="30">
        <v>196440</v>
      </c>
      <c r="E104" s="30">
        <v>188980</v>
      </c>
      <c r="F104" s="30"/>
      <c r="G104" s="31">
        <v>73764</v>
      </c>
      <c r="H104" s="31">
        <v>3450</v>
      </c>
      <c r="J104" s="17"/>
      <c r="K104" s="22"/>
      <c r="L104" s="22"/>
      <c r="M104" s="22"/>
      <c r="N104" s="22"/>
      <c r="O104" s="23"/>
      <c r="P104" s="23"/>
      <c r="Q104" s="23"/>
      <c r="R104" s="23"/>
    </row>
    <row r="105" spans="1:254" ht="16.5" customHeight="1">
      <c r="A105" s="33"/>
      <c r="B105" s="51" t="s">
        <v>155</v>
      </c>
      <c r="C105" s="29"/>
      <c r="D105" s="30"/>
      <c r="E105" s="30"/>
      <c r="F105" s="30"/>
      <c r="G105" s="31"/>
      <c r="H105" s="31"/>
      <c r="J105" s="17"/>
      <c r="K105" s="22"/>
      <c r="L105" s="22"/>
      <c r="M105" s="22"/>
      <c r="N105" s="22"/>
      <c r="O105" s="23"/>
      <c r="P105" s="23"/>
      <c r="Q105" s="23"/>
      <c r="R105" s="23"/>
    </row>
    <row r="106" spans="1:254" ht="16.5" customHeight="1">
      <c r="A106" s="33"/>
      <c r="B106" s="51" t="s">
        <v>156</v>
      </c>
      <c r="C106" s="29"/>
      <c r="D106" s="30"/>
      <c r="E106" s="30"/>
      <c r="F106" s="30"/>
      <c r="G106" s="31"/>
      <c r="H106" s="31"/>
      <c r="J106" s="17"/>
      <c r="K106" s="22"/>
      <c r="L106" s="22"/>
      <c r="M106" s="22"/>
      <c r="N106" s="22"/>
      <c r="O106" s="23"/>
      <c r="P106" s="23"/>
      <c r="Q106" s="23"/>
      <c r="R106" s="23"/>
    </row>
    <row r="107" spans="1:254" ht="16.5" customHeight="1">
      <c r="A107" s="33"/>
      <c r="B107" s="28" t="s">
        <v>136</v>
      </c>
      <c r="C107" s="29"/>
      <c r="D107" s="30"/>
      <c r="E107" s="30"/>
      <c r="F107" s="30"/>
      <c r="G107" s="31"/>
      <c r="H107" s="31"/>
      <c r="J107" s="17"/>
      <c r="K107" s="22"/>
      <c r="L107" s="22"/>
      <c r="M107" s="22"/>
      <c r="N107" s="22"/>
      <c r="O107" s="23"/>
      <c r="P107" s="23"/>
      <c r="Q107" s="23"/>
      <c r="R107" s="23"/>
    </row>
    <row r="108" spans="1:254" ht="16.5" customHeight="1">
      <c r="A108" s="33" t="s">
        <v>157</v>
      </c>
      <c r="B108" s="51" t="s">
        <v>158</v>
      </c>
      <c r="C108" s="29"/>
      <c r="D108" s="30"/>
      <c r="E108" s="30"/>
      <c r="F108" s="30"/>
      <c r="G108" s="52"/>
      <c r="H108" s="52"/>
      <c r="I108" s="53"/>
      <c r="J108" s="17"/>
      <c r="K108" s="22"/>
      <c r="L108" s="22"/>
      <c r="M108" s="22"/>
      <c r="N108" s="22"/>
      <c r="O108" s="23"/>
      <c r="P108" s="23"/>
      <c r="Q108" s="23"/>
      <c r="R108" s="23"/>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row>
    <row r="109" spans="1:254" ht="16.5" customHeight="1">
      <c r="A109" s="33"/>
      <c r="B109" s="54" t="s">
        <v>159</v>
      </c>
      <c r="C109" s="29"/>
      <c r="D109" s="30"/>
      <c r="E109" s="30"/>
      <c r="F109" s="30"/>
      <c r="G109" s="52"/>
      <c r="H109" s="52"/>
      <c r="I109" s="53"/>
      <c r="J109" s="17"/>
      <c r="K109" s="22"/>
      <c r="L109" s="22"/>
      <c r="M109" s="22"/>
      <c r="N109" s="22"/>
      <c r="O109" s="23"/>
      <c r="P109" s="23"/>
      <c r="Q109" s="23"/>
      <c r="R109" s="23"/>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row>
    <row r="110" spans="1:254" ht="30">
      <c r="A110" s="33"/>
      <c r="B110" s="54" t="s">
        <v>160</v>
      </c>
      <c r="C110" s="29"/>
      <c r="D110" s="30"/>
      <c r="E110" s="30"/>
      <c r="F110" s="30"/>
      <c r="G110" s="52"/>
      <c r="H110" s="52"/>
      <c r="I110" s="53"/>
      <c r="J110" s="17"/>
      <c r="K110" s="22"/>
      <c r="L110" s="22"/>
      <c r="M110" s="22"/>
      <c r="N110" s="22"/>
      <c r="O110" s="23"/>
      <c r="P110" s="23"/>
      <c r="Q110" s="23"/>
      <c r="R110" s="23"/>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row>
    <row r="111" spans="1:254" s="24" customFormat="1" ht="30">
      <c r="A111" s="18" t="s">
        <v>161</v>
      </c>
      <c r="B111" s="55" t="s">
        <v>162</v>
      </c>
      <c r="C111" s="29">
        <f t="shared" ref="C111:H111" si="35">C112+C113+C114+C115</f>
        <v>0</v>
      </c>
      <c r="D111" s="29">
        <f t="shared" si="35"/>
        <v>0</v>
      </c>
      <c r="E111" s="29">
        <f t="shared" si="35"/>
        <v>0</v>
      </c>
      <c r="F111" s="29">
        <f t="shared" si="35"/>
        <v>0</v>
      </c>
      <c r="G111" s="29">
        <f t="shared" si="35"/>
        <v>0</v>
      </c>
      <c r="H111" s="29">
        <f t="shared" si="35"/>
        <v>0</v>
      </c>
      <c r="I111" s="53"/>
      <c r="J111" s="17"/>
      <c r="K111" s="22"/>
      <c r="L111" s="22"/>
      <c r="M111" s="22"/>
      <c r="N111" s="22"/>
      <c r="O111" s="23"/>
      <c r="P111" s="23"/>
      <c r="Q111" s="23"/>
      <c r="R111" s="23"/>
    </row>
    <row r="112" spans="1:254" s="24" customFormat="1">
      <c r="A112" s="18"/>
      <c r="B112" s="56" t="s">
        <v>163</v>
      </c>
      <c r="C112" s="29"/>
      <c r="D112" s="30"/>
      <c r="E112" s="30"/>
      <c r="F112" s="30"/>
      <c r="G112" s="52"/>
      <c r="H112" s="52"/>
      <c r="I112" s="53"/>
      <c r="J112" s="17"/>
      <c r="K112" s="22"/>
      <c r="L112" s="22"/>
      <c r="M112" s="22"/>
      <c r="N112" s="22"/>
      <c r="O112" s="23"/>
      <c r="P112" s="23"/>
      <c r="Q112" s="23"/>
      <c r="R112" s="23"/>
    </row>
    <row r="113" spans="1:254" s="24" customFormat="1" ht="30">
      <c r="A113" s="18"/>
      <c r="B113" s="56" t="s">
        <v>164</v>
      </c>
      <c r="C113" s="29"/>
      <c r="D113" s="30"/>
      <c r="E113" s="30"/>
      <c r="F113" s="30"/>
      <c r="G113" s="52"/>
      <c r="H113" s="52"/>
      <c r="I113" s="53"/>
      <c r="J113" s="17"/>
      <c r="K113" s="22"/>
      <c r="L113" s="22"/>
      <c r="M113" s="22"/>
      <c r="N113" s="22"/>
      <c r="O113" s="23"/>
      <c r="P113" s="23"/>
      <c r="Q113" s="23"/>
      <c r="R113" s="23"/>
    </row>
    <row r="114" spans="1:254" s="24" customFormat="1" ht="30">
      <c r="A114" s="18"/>
      <c r="B114" s="56" t="s">
        <v>165</v>
      </c>
      <c r="C114" s="29"/>
      <c r="D114" s="30"/>
      <c r="E114" s="30"/>
      <c r="F114" s="30"/>
      <c r="G114" s="52"/>
      <c r="H114" s="52"/>
      <c r="I114" s="53"/>
      <c r="J114" s="17"/>
      <c r="K114" s="22"/>
      <c r="L114" s="22"/>
      <c r="M114" s="22"/>
      <c r="N114" s="22"/>
      <c r="O114" s="23"/>
      <c r="P114" s="23"/>
      <c r="Q114" s="23"/>
      <c r="R114" s="23"/>
    </row>
    <row r="115" spans="1:254" s="24" customFormat="1" ht="30">
      <c r="A115" s="18"/>
      <c r="B115" s="56" t="s">
        <v>166</v>
      </c>
      <c r="C115" s="29"/>
      <c r="D115" s="30"/>
      <c r="E115" s="30"/>
      <c r="F115" s="30"/>
      <c r="G115" s="52"/>
      <c r="H115" s="52"/>
      <c r="I115" s="53"/>
      <c r="J115" s="17"/>
      <c r="K115" s="22"/>
      <c r="L115" s="22"/>
      <c r="M115" s="22"/>
      <c r="N115" s="22"/>
      <c r="O115" s="23"/>
      <c r="P115" s="23"/>
      <c r="Q115" s="23"/>
      <c r="R115" s="23"/>
    </row>
    <row r="116" spans="1:254" s="24" customFormat="1">
      <c r="A116" s="18"/>
      <c r="B116" s="32" t="s">
        <v>122</v>
      </c>
      <c r="C116" s="29"/>
      <c r="D116" s="30"/>
      <c r="E116" s="30"/>
      <c r="F116" s="30"/>
      <c r="G116" s="52"/>
      <c r="H116" s="52"/>
      <c r="I116" s="53"/>
      <c r="J116" s="17"/>
      <c r="K116" s="22"/>
      <c r="L116" s="22"/>
      <c r="M116" s="22"/>
      <c r="N116" s="22"/>
      <c r="O116" s="23"/>
      <c r="P116" s="23"/>
      <c r="Q116" s="23"/>
      <c r="R116" s="23"/>
    </row>
    <row r="117" spans="1:254" s="24" customFormat="1">
      <c r="A117" s="18"/>
      <c r="B117" s="32" t="s">
        <v>167</v>
      </c>
      <c r="C117" s="20"/>
      <c r="D117" s="30">
        <v>20432390</v>
      </c>
      <c r="E117" s="30">
        <v>17579090</v>
      </c>
      <c r="F117" s="30"/>
      <c r="G117" s="31">
        <v>17530990</v>
      </c>
      <c r="H117" s="31">
        <v>1675121</v>
      </c>
      <c r="I117" s="21"/>
      <c r="J117" s="17"/>
      <c r="K117" s="22"/>
      <c r="L117" s="22"/>
      <c r="M117" s="22"/>
      <c r="N117" s="22"/>
      <c r="O117" s="23"/>
      <c r="P117" s="23"/>
      <c r="Q117" s="23"/>
      <c r="R117" s="23"/>
    </row>
    <row r="118" spans="1:254" s="24" customFormat="1">
      <c r="A118" s="18"/>
      <c r="B118" s="32" t="s">
        <v>122</v>
      </c>
      <c r="C118" s="20"/>
      <c r="D118" s="30"/>
      <c r="E118" s="30"/>
      <c r="F118" s="30"/>
      <c r="G118" s="31"/>
      <c r="H118" s="31"/>
      <c r="I118" s="21"/>
      <c r="J118" s="17"/>
      <c r="K118" s="22"/>
      <c r="L118" s="22"/>
      <c r="M118" s="22"/>
      <c r="N118" s="22"/>
      <c r="O118" s="23"/>
      <c r="P118" s="23"/>
      <c r="Q118" s="23"/>
      <c r="R118" s="23"/>
    </row>
    <row r="119" spans="1:254" s="24" customFormat="1" ht="16.5" customHeight="1">
      <c r="A119" s="18"/>
      <c r="B119" s="32" t="s">
        <v>168</v>
      </c>
      <c r="C119" s="29"/>
      <c r="D119" s="30">
        <v>3262000</v>
      </c>
      <c r="E119" s="30">
        <v>3189000</v>
      </c>
      <c r="F119" s="30"/>
      <c r="G119" s="42">
        <v>2889150</v>
      </c>
      <c r="H119" s="42">
        <v>568820</v>
      </c>
      <c r="I119" s="57"/>
      <c r="J119" s="17"/>
      <c r="K119" s="22"/>
      <c r="L119" s="22"/>
      <c r="M119" s="22"/>
      <c r="N119" s="22"/>
      <c r="O119" s="23"/>
      <c r="P119" s="23"/>
      <c r="Q119" s="23"/>
      <c r="R119" s="23"/>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row>
    <row r="120" spans="1:254" s="24" customFormat="1" ht="16.5" customHeight="1">
      <c r="A120" s="18" t="s">
        <v>169</v>
      </c>
      <c r="B120" s="32" t="s">
        <v>122</v>
      </c>
      <c r="C120" s="29"/>
      <c r="D120" s="30"/>
      <c r="E120" s="30"/>
      <c r="F120" s="30"/>
      <c r="G120" s="58">
        <v>-63371</v>
      </c>
      <c r="H120" s="42">
        <v>-47790</v>
      </c>
      <c r="I120" s="57"/>
      <c r="J120" s="17"/>
      <c r="K120" s="22"/>
      <c r="L120" s="22"/>
      <c r="M120" s="22"/>
      <c r="N120" s="22"/>
      <c r="O120" s="23"/>
      <c r="P120" s="23"/>
      <c r="Q120" s="23"/>
      <c r="R120" s="23"/>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row>
    <row r="121" spans="1:254" s="24" customFormat="1" ht="16.5" customHeight="1">
      <c r="A121" s="18"/>
      <c r="B121" s="25" t="s">
        <v>170</v>
      </c>
      <c r="C121" s="26">
        <f t="shared" ref="C121:H121" si="36">+C122+C126+C130+C134+C140</f>
        <v>0</v>
      </c>
      <c r="D121" s="26">
        <f t="shared" si="36"/>
        <v>50072410</v>
      </c>
      <c r="E121" s="26">
        <f t="shared" si="36"/>
        <v>49243420</v>
      </c>
      <c r="F121" s="26">
        <f t="shared" si="36"/>
        <v>0</v>
      </c>
      <c r="G121" s="26">
        <f t="shared" si="36"/>
        <v>44651926</v>
      </c>
      <c r="H121" s="26">
        <f t="shared" si="36"/>
        <v>4699383</v>
      </c>
      <c r="I121" s="21"/>
      <c r="J121" s="17"/>
      <c r="K121" s="22"/>
      <c r="L121" s="22"/>
      <c r="M121" s="22"/>
      <c r="N121" s="22"/>
      <c r="O121" s="23"/>
      <c r="P121" s="23"/>
      <c r="Q121" s="23"/>
      <c r="R121" s="23"/>
    </row>
    <row r="122" spans="1:254" ht="16.5" customHeight="1">
      <c r="A122" s="33"/>
      <c r="B122" s="25" t="s">
        <v>171</v>
      </c>
      <c r="C122" s="20">
        <f t="shared" ref="C122:H122" si="37">+C123+C124</f>
        <v>0</v>
      </c>
      <c r="D122" s="20">
        <f t="shared" si="37"/>
        <v>29017030</v>
      </c>
      <c r="E122" s="20">
        <f t="shared" si="37"/>
        <v>28576880</v>
      </c>
      <c r="F122" s="20">
        <f t="shared" si="37"/>
        <v>0</v>
      </c>
      <c r="G122" s="20">
        <f t="shared" si="37"/>
        <v>25986725</v>
      </c>
      <c r="H122" s="20">
        <f t="shared" si="37"/>
        <v>2772653</v>
      </c>
      <c r="I122" s="21"/>
      <c r="J122" s="17"/>
      <c r="K122" s="22"/>
      <c r="L122" s="22"/>
      <c r="M122" s="22"/>
      <c r="N122" s="22"/>
      <c r="O122" s="23"/>
      <c r="P122" s="23"/>
      <c r="Q122" s="23"/>
      <c r="R122" s="23"/>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row>
    <row r="123" spans="1:254" ht="16.5" customHeight="1">
      <c r="A123" s="33"/>
      <c r="B123" s="59" t="s">
        <v>172</v>
      </c>
      <c r="C123" s="29"/>
      <c r="D123" s="30">
        <v>27005000</v>
      </c>
      <c r="E123" s="30">
        <v>26561000</v>
      </c>
      <c r="F123" s="30"/>
      <c r="G123" s="31">
        <v>24237725</v>
      </c>
      <c r="H123" s="31">
        <v>2420377</v>
      </c>
      <c r="I123" s="21"/>
      <c r="J123" s="17"/>
      <c r="K123" s="22"/>
      <c r="L123" s="22"/>
      <c r="M123" s="22"/>
      <c r="N123" s="22"/>
      <c r="O123" s="23"/>
      <c r="P123" s="23"/>
      <c r="Q123" s="23"/>
      <c r="R123" s="23"/>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row>
    <row r="124" spans="1:254" s="24" customFormat="1" ht="16.5" customHeight="1">
      <c r="A124" s="18" t="s">
        <v>173</v>
      </c>
      <c r="B124" s="59" t="s">
        <v>174</v>
      </c>
      <c r="C124" s="29"/>
      <c r="D124" s="30">
        <v>2012030</v>
      </c>
      <c r="E124" s="30">
        <v>2015880</v>
      </c>
      <c r="F124" s="30"/>
      <c r="G124" s="60">
        <v>1749000</v>
      </c>
      <c r="H124" s="60">
        <v>352276</v>
      </c>
      <c r="I124" s="21"/>
      <c r="J124" s="17"/>
      <c r="K124" s="22"/>
      <c r="L124" s="22"/>
      <c r="M124" s="22"/>
      <c r="N124" s="22"/>
      <c r="O124" s="23"/>
      <c r="P124" s="23"/>
      <c r="Q124" s="23"/>
      <c r="R124" s="23"/>
    </row>
    <row r="125" spans="1:254" s="24" customFormat="1" ht="16.5" customHeight="1">
      <c r="A125" s="18" t="s">
        <v>175</v>
      </c>
      <c r="B125" s="32" t="s">
        <v>122</v>
      </c>
      <c r="C125" s="29"/>
      <c r="D125" s="30"/>
      <c r="E125" s="30"/>
      <c r="F125" s="30"/>
      <c r="G125" s="60">
        <v>-58003</v>
      </c>
      <c r="H125" s="60">
        <v>-267</v>
      </c>
      <c r="I125" s="21"/>
      <c r="J125" s="17"/>
      <c r="K125" s="22"/>
      <c r="L125" s="22"/>
      <c r="M125" s="22"/>
      <c r="N125" s="22"/>
      <c r="O125" s="23"/>
      <c r="P125" s="23"/>
      <c r="Q125" s="23"/>
      <c r="R125" s="23"/>
    </row>
    <row r="126" spans="1:254" s="24" customFormat="1" ht="16.5" customHeight="1">
      <c r="A126" s="18"/>
      <c r="B126" s="61" t="s">
        <v>176</v>
      </c>
      <c r="C126" s="29">
        <f t="shared" ref="C126:H126" si="38">C127+C128</f>
        <v>0</v>
      </c>
      <c r="D126" s="29">
        <f t="shared" si="38"/>
        <v>9675000</v>
      </c>
      <c r="E126" s="29">
        <f t="shared" si="38"/>
        <v>9586000</v>
      </c>
      <c r="F126" s="29">
        <f t="shared" si="38"/>
        <v>0</v>
      </c>
      <c r="G126" s="29">
        <f t="shared" si="38"/>
        <v>8750959</v>
      </c>
      <c r="H126" s="29">
        <f t="shared" si="38"/>
        <v>822796</v>
      </c>
      <c r="I126" s="21"/>
      <c r="J126" s="17"/>
      <c r="K126" s="22"/>
      <c r="L126" s="22"/>
      <c r="M126" s="22"/>
      <c r="N126" s="22"/>
      <c r="O126" s="23"/>
      <c r="P126" s="23"/>
      <c r="Q126" s="23"/>
      <c r="R126" s="23"/>
    </row>
    <row r="127" spans="1:254" s="24" customFormat="1" ht="16.5" customHeight="1">
      <c r="A127" s="62" t="s">
        <v>177</v>
      </c>
      <c r="B127" s="59" t="s">
        <v>172</v>
      </c>
      <c r="C127" s="29"/>
      <c r="D127" s="30">
        <v>9675000</v>
      </c>
      <c r="E127" s="30">
        <v>9586000</v>
      </c>
      <c r="F127" s="30"/>
      <c r="G127" s="60">
        <v>8750959</v>
      </c>
      <c r="H127" s="60">
        <v>822796</v>
      </c>
      <c r="I127" s="21"/>
      <c r="J127" s="17"/>
      <c r="K127" s="22"/>
      <c r="L127" s="22"/>
      <c r="M127" s="22"/>
      <c r="N127" s="22"/>
      <c r="O127" s="23"/>
      <c r="P127" s="23"/>
      <c r="Q127" s="23"/>
      <c r="R127" s="23"/>
    </row>
    <row r="128" spans="1:254" s="24" customFormat="1" ht="16.5" customHeight="1">
      <c r="A128" s="62"/>
      <c r="B128" s="59" t="s">
        <v>178</v>
      </c>
      <c r="C128" s="29"/>
      <c r="D128" s="30"/>
      <c r="E128" s="30"/>
      <c r="F128" s="30"/>
      <c r="G128" s="60"/>
      <c r="H128" s="60"/>
      <c r="I128" s="21"/>
      <c r="J128" s="17"/>
      <c r="K128" s="22"/>
      <c r="L128" s="22"/>
      <c r="M128" s="22"/>
      <c r="N128" s="22"/>
      <c r="O128" s="23"/>
      <c r="P128" s="23"/>
      <c r="Q128" s="23"/>
      <c r="R128" s="23"/>
    </row>
    <row r="129" spans="1:254" s="24" customFormat="1" ht="16.5" customHeight="1">
      <c r="A129" s="63" t="s">
        <v>179</v>
      </c>
      <c r="B129" s="32" t="s">
        <v>122</v>
      </c>
      <c r="C129" s="29"/>
      <c r="D129" s="30"/>
      <c r="E129" s="30"/>
      <c r="F129" s="30"/>
      <c r="G129" s="60">
        <v>-4911</v>
      </c>
      <c r="H129" s="60"/>
      <c r="I129" s="21"/>
      <c r="J129" s="17"/>
      <c r="K129" s="22"/>
      <c r="L129" s="22"/>
      <c r="M129" s="22"/>
      <c r="N129" s="22"/>
      <c r="O129" s="23"/>
      <c r="P129" s="23"/>
      <c r="Q129" s="23"/>
      <c r="R129" s="23"/>
    </row>
    <row r="130" spans="1:254" s="24" customFormat="1" ht="16.5" customHeight="1">
      <c r="A130" s="63"/>
      <c r="B130" s="64" t="s">
        <v>180</v>
      </c>
      <c r="C130" s="29">
        <f t="shared" ref="C130:H130" si="39">+C131+C132</f>
        <v>0</v>
      </c>
      <c r="D130" s="29">
        <f t="shared" si="39"/>
        <v>1321380</v>
      </c>
      <c r="E130" s="29">
        <f t="shared" si="39"/>
        <v>1250380</v>
      </c>
      <c r="F130" s="29">
        <f t="shared" si="39"/>
        <v>0</v>
      </c>
      <c r="G130" s="29">
        <f t="shared" si="39"/>
        <v>1113709</v>
      </c>
      <c r="H130" s="29">
        <f t="shared" si="39"/>
        <v>126598</v>
      </c>
      <c r="I130" s="21"/>
      <c r="J130" s="17"/>
      <c r="K130" s="22"/>
      <c r="L130" s="22"/>
      <c r="M130" s="22"/>
      <c r="N130" s="22"/>
      <c r="O130" s="23"/>
      <c r="P130" s="23"/>
      <c r="Q130" s="23"/>
      <c r="R130" s="23"/>
    </row>
    <row r="131" spans="1:254" s="24" customFormat="1" ht="16.5" customHeight="1">
      <c r="A131" s="63"/>
      <c r="B131" s="59" t="s">
        <v>172</v>
      </c>
      <c r="C131" s="29"/>
      <c r="D131" s="30">
        <v>1321000</v>
      </c>
      <c r="E131" s="30">
        <v>1250000</v>
      </c>
      <c r="F131" s="30"/>
      <c r="G131" s="31">
        <v>1113332</v>
      </c>
      <c r="H131" s="31">
        <v>126598</v>
      </c>
      <c r="I131" s="4"/>
      <c r="J131" s="17"/>
      <c r="K131" s="22"/>
      <c r="L131" s="22"/>
      <c r="M131" s="22"/>
      <c r="N131" s="22"/>
      <c r="O131" s="23"/>
      <c r="P131" s="23"/>
      <c r="Q131" s="23"/>
      <c r="R131" s="23"/>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row>
    <row r="132" spans="1:254" s="24" customFormat="1" ht="16.5" customHeight="1">
      <c r="A132" s="63"/>
      <c r="B132" s="59" t="s">
        <v>181</v>
      </c>
      <c r="C132" s="29"/>
      <c r="D132" s="30">
        <v>380</v>
      </c>
      <c r="E132" s="30">
        <v>380</v>
      </c>
      <c r="F132" s="30"/>
      <c r="G132" s="31">
        <v>377</v>
      </c>
      <c r="H132" s="31"/>
      <c r="I132" s="31"/>
      <c r="J132" s="17"/>
      <c r="K132" s="22"/>
      <c r="L132" s="22"/>
      <c r="M132" s="22"/>
      <c r="N132" s="22"/>
      <c r="O132" s="65"/>
      <c r="P132" s="65"/>
      <c r="Q132" s="65">
        <v>0.1</v>
      </c>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row>
    <row r="133" spans="1:254" s="24" customFormat="1" ht="16.5" customHeight="1">
      <c r="A133" s="18" t="s">
        <v>182</v>
      </c>
      <c r="B133" s="32" t="s">
        <v>122</v>
      </c>
      <c r="C133" s="29"/>
      <c r="D133" s="30"/>
      <c r="E133" s="30"/>
      <c r="F133" s="30"/>
      <c r="G133" s="31">
        <v>-2683</v>
      </c>
      <c r="H133" s="31"/>
      <c r="I133" s="4"/>
      <c r="J133" s="17"/>
      <c r="K133" s="22"/>
      <c r="L133" s="22"/>
      <c r="M133" s="22"/>
      <c r="N133" s="22"/>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row>
    <row r="134" spans="1:254" ht="16.5" customHeight="1">
      <c r="A134" s="33" t="s">
        <v>183</v>
      </c>
      <c r="B134" s="64" t="s">
        <v>184</v>
      </c>
      <c r="C134" s="20">
        <f t="shared" ref="C134:H134" si="40">+C135+C136+C137+C138</f>
        <v>0</v>
      </c>
      <c r="D134" s="20">
        <f t="shared" si="40"/>
        <v>8521000</v>
      </c>
      <c r="E134" s="20">
        <f t="shared" si="40"/>
        <v>8294160</v>
      </c>
      <c r="F134" s="20">
        <f t="shared" si="40"/>
        <v>0</v>
      </c>
      <c r="G134" s="20">
        <f t="shared" si="40"/>
        <v>7418559</v>
      </c>
      <c r="H134" s="20">
        <f t="shared" si="40"/>
        <v>830233</v>
      </c>
      <c r="J134" s="17"/>
      <c r="K134" s="22"/>
      <c r="L134" s="22"/>
      <c r="M134" s="22"/>
      <c r="N134" s="22"/>
      <c r="O134" s="23"/>
      <c r="P134" s="23"/>
      <c r="Q134" s="23"/>
      <c r="R134" s="23"/>
    </row>
    <row r="135" spans="1:254" ht="16.5" customHeight="1">
      <c r="A135" s="33" t="s">
        <v>185</v>
      </c>
      <c r="B135" s="28" t="s">
        <v>127</v>
      </c>
      <c r="C135" s="29"/>
      <c r="D135" s="30">
        <v>8480000</v>
      </c>
      <c r="E135" s="30">
        <v>8261000</v>
      </c>
      <c r="F135" s="30"/>
      <c r="G135" s="31">
        <v>7408179</v>
      </c>
      <c r="H135" s="31">
        <v>827593</v>
      </c>
      <c r="J135" s="17"/>
      <c r="K135" s="22"/>
      <c r="L135" s="22"/>
      <c r="M135" s="22"/>
      <c r="N135" s="22"/>
      <c r="O135" s="23"/>
      <c r="P135" s="23"/>
      <c r="Q135" s="23"/>
      <c r="R135" s="23"/>
    </row>
    <row r="136" spans="1:254" ht="30">
      <c r="A136" s="33"/>
      <c r="B136" s="28" t="s">
        <v>186</v>
      </c>
      <c r="C136" s="29"/>
      <c r="D136" s="30"/>
      <c r="E136" s="30"/>
      <c r="F136" s="30"/>
      <c r="G136" s="31"/>
      <c r="H136" s="31"/>
      <c r="I136" s="21"/>
      <c r="J136" s="17"/>
      <c r="K136" s="22"/>
      <c r="L136" s="22"/>
      <c r="M136" s="22"/>
      <c r="N136" s="22"/>
      <c r="O136" s="23"/>
      <c r="P136" s="23"/>
      <c r="Q136" s="23"/>
      <c r="R136" s="23"/>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row>
    <row r="137" spans="1:254" ht="30">
      <c r="A137" s="33" t="s">
        <v>187</v>
      </c>
      <c r="B137" s="28" t="s">
        <v>188</v>
      </c>
      <c r="C137" s="29"/>
      <c r="D137" s="30">
        <v>41000</v>
      </c>
      <c r="E137" s="30">
        <v>33160</v>
      </c>
      <c r="F137" s="30"/>
      <c r="G137" s="31">
        <v>10380</v>
      </c>
      <c r="H137" s="31">
        <v>2640</v>
      </c>
      <c r="J137" s="17"/>
      <c r="K137" s="22"/>
      <c r="L137" s="22"/>
      <c r="M137" s="22"/>
      <c r="N137" s="22"/>
      <c r="O137" s="23"/>
      <c r="P137" s="23"/>
      <c r="Q137" s="23"/>
      <c r="R137" s="23"/>
    </row>
    <row r="138" spans="1:254" ht="30">
      <c r="A138" s="33" t="s">
        <v>189</v>
      </c>
      <c r="B138" s="28" t="s">
        <v>190</v>
      </c>
      <c r="C138" s="29"/>
      <c r="D138" s="30"/>
      <c r="E138" s="30"/>
      <c r="F138" s="30"/>
      <c r="G138" s="31"/>
      <c r="H138" s="31"/>
      <c r="J138" s="17"/>
      <c r="K138" s="22"/>
      <c r="L138" s="22"/>
      <c r="M138" s="22"/>
      <c r="N138" s="22"/>
      <c r="O138" s="23"/>
      <c r="P138" s="23"/>
      <c r="Q138" s="23"/>
      <c r="R138" s="23"/>
    </row>
    <row r="139" spans="1:254" s="24" customFormat="1">
      <c r="A139" s="18" t="s">
        <v>191</v>
      </c>
      <c r="B139" s="32" t="s">
        <v>122</v>
      </c>
      <c r="C139" s="29"/>
      <c r="D139" s="30"/>
      <c r="E139" s="30"/>
      <c r="F139" s="30"/>
      <c r="G139" s="31">
        <v>-2468</v>
      </c>
      <c r="H139" s="31">
        <v>-143</v>
      </c>
      <c r="I139" s="4"/>
      <c r="J139" s="17"/>
      <c r="K139" s="22"/>
      <c r="L139" s="22"/>
      <c r="M139" s="22"/>
      <c r="N139" s="22"/>
      <c r="O139" s="23"/>
      <c r="P139" s="23"/>
      <c r="Q139" s="23"/>
      <c r="R139" s="23"/>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row>
    <row r="140" spans="1:254">
      <c r="A140" s="33"/>
      <c r="B140" s="64" t="s">
        <v>192</v>
      </c>
      <c r="C140" s="29">
        <f t="shared" ref="C140:H140" si="41">+C141+C143+C142</f>
        <v>0</v>
      </c>
      <c r="D140" s="29">
        <f t="shared" si="41"/>
        <v>1538000</v>
      </c>
      <c r="E140" s="29">
        <f t="shared" si="41"/>
        <v>1536000</v>
      </c>
      <c r="F140" s="29">
        <f t="shared" si="41"/>
        <v>0</v>
      </c>
      <c r="G140" s="29">
        <f t="shared" si="41"/>
        <v>1381974</v>
      </c>
      <c r="H140" s="29">
        <f t="shared" si="41"/>
        <v>147103</v>
      </c>
      <c r="J140" s="17"/>
      <c r="K140" s="22"/>
      <c r="L140" s="22"/>
      <c r="M140" s="22"/>
      <c r="N140" s="22"/>
    </row>
    <row r="141" spans="1:254" ht="16.5" customHeight="1">
      <c r="A141" s="33"/>
      <c r="B141" s="59" t="s">
        <v>172</v>
      </c>
      <c r="C141" s="29"/>
      <c r="D141" s="30">
        <v>1538000</v>
      </c>
      <c r="E141" s="30">
        <v>1536000</v>
      </c>
      <c r="F141" s="30"/>
      <c r="G141" s="31">
        <v>1381974</v>
      </c>
      <c r="H141" s="31">
        <v>147103</v>
      </c>
      <c r="J141" s="17"/>
      <c r="K141" s="22"/>
      <c r="L141" s="22"/>
      <c r="M141" s="22"/>
      <c r="N141" s="22"/>
    </row>
    <row r="142" spans="1:254" ht="16.5" customHeight="1">
      <c r="A142" s="33"/>
      <c r="B142" s="59" t="s">
        <v>178</v>
      </c>
      <c r="C142" s="29"/>
      <c r="D142" s="30"/>
      <c r="E142" s="30"/>
      <c r="F142" s="30"/>
      <c r="G142" s="31"/>
      <c r="H142" s="31"/>
      <c r="J142" s="17"/>
      <c r="K142" s="22"/>
      <c r="L142" s="22"/>
      <c r="M142" s="22"/>
      <c r="N142" s="22"/>
    </row>
    <row r="143" spans="1:254" ht="16.5" customHeight="1">
      <c r="A143" s="33"/>
      <c r="B143" s="59" t="s">
        <v>181</v>
      </c>
      <c r="C143" s="29"/>
      <c r="D143" s="30"/>
      <c r="E143" s="30"/>
      <c r="F143" s="30"/>
      <c r="G143" s="31"/>
      <c r="H143" s="31"/>
      <c r="J143" s="17"/>
      <c r="K143" s="22"/>
      <c r="L143" s="22"/>
      <c r="M143" s="22"/>
      <c r="N143" s="22"/>
    </row>
    <row r="144" spans="1:254" ht="16.5" customHeight="1">
      <c r="A144" s="33"/>
      <c r="B144" s="32" t="s">
        <v>122</v>
      </c>
      <c r="C144" s="29"/>
      <c r="D144" s="30"/>
      <c r="E144" s="30"/>
      <c r="F144" s="30"/>
      <c r="G144" s="31">
        <v>-12510</v>
      </c>
      <c r="H144" s="31"/>
      <c r="J144" s="17"/>
      <c r="K144" s="22"/>
      <c r="L144" s="22"/>
      <c r="M144" s="22"/>
      <c r="N144" s="22"/>
    </row>
    <row r="145" spans="1:14" ht="16.5" customHeight="1">
      <c r="A145" s="33"/>
      <c r="B145" s="32" t="s">
        <v>193</v>
      </c>
      <c r="C145" s="29"/>
      <c r="D145" s="30"/>
      <c r="E145" s="30"/>
      <c r="F145" s="30"/>
      <c r="G145" s="48"/>
      <c r="H145" s="48"/>
      <c r="J145" s="17"/>
      <c r="K145" s="22"/>
      <c r="L145" s="22"/>
      <c r="M145" s="22"/>
      <c r="N145" s="22"/>
    </row>
    <row r="146" spans="1:14" ht="16.5" customHeight="1">
      <c r="A146" s="33"/>
      <c r="B146" s="32" t="s">
        <v>122</v>
      </c>
      <c r="C146" s="29"/>
      <c r="D146" s="30"/>
      <c r="E146" s="30"/>
      <c r="F146" s="30"/>
      <c r="G146" s="48"/>
      <c r="H146" s="48"/>
      <c r="J146" s="17"/>
      <c r="K146" s="22"/>
      <c r="L146" s="22"/>
      <c r="M146" s="22"/>
      <c r="N146" s="22"/>
    </row>
    <row r="147" spans="1:14" ht="16.5" customHeight="1">
      <c r="A147" s="33"/>
      <c r="B147" s="25" t="s">
        <v>194</v>
      </c>
      <c r="C147" s="26">
        <f t="shared" ref="C147:H147" si="42">+C148+C155</f>
        <v>0</v>
      </c>
      <c r="D147" s="26">
        <f t="shared" si="42"/>
        <v>138410090</v>
      </c>
      <c r="E147" s="26">
        <f t="shared" si="42"/>
        <v>138874360</v>
      </c>
      <c r="F147" s="26">
        <f t="shared" si="42"/>
        <v>0</v>
      </c>
      <c r="G147" s="26">
        <f t="shared" si="42"/>
        <v>127235384</v>
      </c>
      <c r="H147" s="26">
        <f t="shared" si="42"/>
        <v>11000000</v>
      </c>
      <c r="J147" s="17"/>
      <c r="K147" s="22"/>
      <c r="L147" s="22"/>
      <c r="M147" s="22"/>
      <c r="N147" s="22"/>
    </row>
    <row r="148" spans="1:14" ht="16.5" customHeight="1">
      <c r="A148" s="33"/>
      <c r="B148" s="25" t="s">
        <v>195</v>
      </c>
      <c r="C148" s="29">
        <f t="shared" ref="C148:H148" si="43">C149+C152+C151+C153+C150</f>
        <v>0</v>
      </c>
      <c r="D148" s="29">
        <f t="shared" si="43"/>
        <v>138410090</v>
      </c>
      <c r="E148" s="29">
        <f t="shared" si="43"/>
        <v>138874360</v>
      </c>
      <c r="F148" s="29">
        <f t="shared" si="43"/>
        <v>0</v>
      </c>
      <c r="G148" s="29">
        <f t="shared" si="43"/>
        <v>127235384</v>
      </c>
      <c r="H148" s="29">
        <f t="shared" si="43"/>
        <v>11000000</v>
      </c>
      <c r="J148" s="17"/>
      <c r="K148" s="22"/>
      <c r="L148" s="22"/>
      <c r="M148" s="22"/>
      <c r="N148" s="22"/>
    </row>
    <row r="149" spans="1:14" ht="16.5" customHeight="1">
      <c r="A149" s="33"/>
      <c r="B149" s="28" t="s">
        <v>127</v>
      </c>
      <c r="C149" s="29"/>
      <c r="D149" s="30">
        <v>126667730</v>
      </c>
      <c r="E149" s="30">
        <v>127132000</v>
      </c>
      <c r="F149" s="30"/>
      <c r="G149" s="31">
        <v>115493030</v>
      </c>
      <c r="H149" s="31">
        <v>11000000</v>
      </c>
      <c r="J149" s="17"/>
      <c r="K149" s="22"/>
      <c r="L149" s="22"/>
      <c r="M149" s="22"/>
      <c r="N149" s="22"/>
    </row>
    <row r="150" spans="1:14" ht="16.5" customHeight="1">
      <c r="A150" s="33"/>
      <c r="B150" s="59" t="s">
        <v>178</v>
      </c>
      <c r="C150" s="29"/>
      <c r="D150" s="30">
        <v>11742360</v>
      </c>
      <c r="E150" s="30">
        <v>11742360</v>
      </c>
      <c r="F150" s="30"/>
      <c r="G150" s="31">
        <v>11742354</v>
      </c>
      <c r="H150" s="31"/>
      <c r="J150" s="17"/>
      <c r="K150" s="22"/>
      <c r="L150" s="22"/>
      <c r="M150" s="22"/>
      <c r="N150" s="22"/>
    </row>
    <row r="151" spans="1:14" ht="16.5" customHeight="1">
      <c r="A151" s="33"/>
      <c r="B151" s="28" t="s">
        <v>196</v>
      </c>
      <c r="C151" s="29"/>
      <c r="D151" s="30"/>
      <c r="E151" s="30"/>
      <c r="F151" s="30"/>
      <c r="G151" s="31"/>
      <c r="H151" s="31"/>
      <c r="J151" s="17"/>
      <c r="K151" s="22"/>
      <c r="L151" s="22"/>
      <c r="M151" s="22"/>
      <c r="N151" s="22"/>
    </row>
    <row r="152" spans="1:14" ht="30">
      <c r="A152" s="33"/>
      <c r="B152" s="28" t="s">
        <v>197</v>
      </c>
      <c r="C152" s="29"/>
      <c r="D152" s="30"/>
      <c r="E152" s="30"/>
      <c r="F152" s="30"/>
      <c r="G152" s="48"/>
      <c r="H152" s="48"/>
      <c r="J152" s="17"/>
      <c r="K152" s="22"/>
      <c r="L152" s="22"/>
      <c r="M152" s="22"/>
      <c r="N152" s="22"/>
    </row>
    <row r="153" spans="1:14">
      <c r="A153" s="33"/>
      <c r="B153" s="67" t="s">
        <v>198</v>
      </c>
      <c r="C153" s="29"/>
      <c r="D153" s="30"/>
      <c r="E153" s="30"/>
      <c r="F153" s="30"/>
      <c r="G153" s="31"/>
      <c r="H153" s="31"/>
      <c r="J153" s="17"/>
      <c r="K153" s="22"/>
      <c r="L153" s="22"/>
      <c r="M153" s="22"/>
      <c r="N153" s="22"/>
    </row>
    <row r="154" spans="1:14">
      <c r="A154" s="33"/>
      <c r="B154" s="32" t="s">
        <v>122</v>
      </c>
      <c r="C154" s="29"/>
      <c r="D154" s="30"/>
      <c r="E154" s="30"/>
      <c r="F154" s="30"/>
      <c r="G154" s="31">
        <v>-35530</v>
      </c>
      <c r="H154" s="31"/>
      <c r="J154" s="17"/>
      <c r="K154" s="22"/>
      <c r="L154" s="22"/>
      <c r="M154" s="22"/>
      <c r="N154" s="22"/>
    </row>
    <row r="155" spans="1:14">
      <c r="A155" s="33"/>
      <c r="B155" s="25" t="s">
        <v>199</v>
      </c>
      <c r="C155" s="29">
        <f t="shared" ref="C155:H155" si="44">C156+C157+C158</f>
        <v>0</v>
      </c>
      <c r="D155" s="29">
        <f t="shared" si="44"/>
        <v>0</v>
      </c>
      <c r="E155" s="29">
        <f t="shared" si="44"/>
        <v>0</v>
      </c>
      <c r="F155" s="29">
        <f t="shared" si="44"/>
        <v>0</v>
      </c>
      <c r="G155" s="29">
        <f t="shared" si="44"/>
        <v>0</v>
      </c>
      <c r="H155" s="29">
        <f t="shared" si="44"/>
        <v>0</v>
      </c>
      <c r="J155" s="17"/>
      <c r="K155" s="22"/>
      <c r="L155" s="22"/>
      <c r="M155" s="22"/>
      <c r="N155" s="22"/>
    </row>
    <row r="156" spans="1:14" ht="16.5" customHeight="1">
      <c r="A156" s="33"/>
      <c r="B156" s="28" t="s">
        <v>127</v>
      </c>
      <c r="C156" s="29"/>
      <c r="D156" s="30"/>
      <c r="E156" s="30"/>
      <c r="F156" s="30"/>
      <c r="G156" s="31"/>
      <c r="H156" s="31"/>
      <c r="J156" s="17"/>
      <c r="K156" s="22"/>
      <c r="L156" s="22"/>
      <c r="M156" s="22"/>
      <c r="N156" s="22"/>
    </row>
    <row r="157" spans="1:14" ht="16.5" customHeight="1">
      <c r="A157" s="33"/>
      <c r="B157" s="59" t="s">
        <v>178</v>
      </c>
      <c r="C157" s="29"/>
      <c r="D157" s="30"/>
      <c r="E157" s="30"/>
      <c r="F157" s="30"/>
      <c r="G157" s="31"/>
      <c r="H157" s="31"/>
      <c r="J157" s="17"/>
      <c r="K157" s="22"/>
      <c r="L157" s="22"/>
      <c r="M157" s="22"/>
      <c r="N157" s="22"/>
    </row>
    <row r="158" spans="1:14" ht="16.5" customHeight="1">
      <c r="A158" s="33"/>
      <c r="B158" s="68" t="s">
        <v>200</v>
      </c>
      <c r="C158" s="29"/>
      <c r="D158" s="30"/>
      <c r="E158" s="30"/>
      <c r="F158" s="30"/>
      <c r="G158" s="31"/>
      <c r="H158" s="31"/>
      <c r="J158" s="17"/>
      <c r="K158" s="22"/>
      <c r="L158" s="22"/>
      <c r="M158" s="22"/>
      <c r="N158" s="22"/>
    </row>
    <row r="159" spans="1:14" ht="16.5" customHeight="1">
      <c r="A159" s="33"/>
      <c r="B159" s="32" t="s">
        <v>122</v>
      </c>
      <c r="C159" s="29"/>
      <c r="D159" s="30"/>
      <c r="E159" s="30"/>
      <c r="F159" s="30"/>
      <c r="G159" s="31"/>
      <c r="H159" s="31"/>
      <c r="J159" s="17"/>
      <c r="K159" s="22"/>
      <c r="L159" s="22"/>
      <c r="M159" s="22"/>
      <c r="N159" s="22"/>
    </row>
    <row r="160" spans="1:14" ht="16.5" customHeight="1">
      <c r="A160" s="33"/>
      <c r="B160" s="32" t="s">
        <v>201</v>
      </c>
      <c r="C160" s="29"/>
      <c r="D160" s="30">
        <v>1020000</v>
      </c>
      <c r="E160" s="30">
        <v>954000</v>
      </c>
      <c r="F160" s="30"/>
      <c r="G160" s="31">
        <v>866890</v>
      </c>
      <c r="H160" s="31">
        <v>101000</v>
      </c>
      <c r="J160" s="17"/>
      <c r="K160" s="22"/>
      <c r="L160" s="22"/>
      <c r="M160" s="22"/>
      <c r="N160" s="22"/>
    </row>
    <row r="161" spans="1:14" ht="16.5" customHeight="1">
      <c r="A161" s="33"/>
      <c r="B161" s="32" t="s">
        <v>122</v>
      </c>
      <c r="C161" s="29"/>
      <c r="D161" s="30"/>
      <c r="E161" s="30"/>
      <c r="F161" s="30"/>
      <c r="G161" s="31"/>
      <c r="H161" s="31"/>
      <c r="J161" s="17"/>
      <c r="K161" s="22"/>
      <c r="L161" s="22"/>
      <c r="M161" s="22"/>
      <c r="N161" s="22"/>
    </row>
    <row r="162" spans="1:14" ht="16.5" customHeight="1">
      <c r="A162" s="33"/>
      <c r="B162" s="32" t="s">
        <v>202</v>
      </c>
      <c r="C162" s="29"/>
      <c r="D162" s="30">
        <v>4628770</v>
      </c>
      <c r="E162" s="30">
        <v>4628770</v>
      </c>
      <c r="F162" s="30"/>
      <c r="G162" s="31">
        <v>3550911</v>
      </c>
      <c r="H162" s="31">
        <v>1189996</v>
      </c>
      <c r="J162" s="17"/>
      <c r="K162" s="22"/>
      <c r="L162" s="22"/>
      <c r="M162" s="22"/>
      <c r="N162" s="22"/>
    </row>
    <row r="163" spans="1:14" ht="16.5" customHeight="1">
      <c r="A163" s="33"/>
      <c r="B163" s="32" t="s">
        <v>122</v>
      </c>
      <c r="C163" s="29"/>
      <c r="D163" s="30"/>
      <c r="E163" s="30"/>
      <c r="F163" s="30"/>
      <c r="G163" s="31">
        <v>-11583</v>
      </c>
      <c r="H163" s="31"/>
      <c r="J163" s="17"/>
      <c r="K163" s="22"/>
      <c r="L163" s="22"/>
      <c r="M163" s="22"/>
      <c r="N163" s="22"/>
    </row>
    <row r="164" spans="1:14" ht="16.5" customHeight="1">
      <c r="A164" s="33"/>
      <c r="B164" s="25" t="s">
        <v>203</v>
      </c>
      <c r="C164" s="29">
        <f t="shared" ref="C164:H164" si="45">C78+C87+C100+C116+C118+C120+C125+C129+C133+C139+C144+C146+C154+C159+C161+C163</f>
        <v>0</v>
      </c>
      <c r="D164" s="29">
        <f t="shared" si="45"/>
        <v>0</v>
      </c>
      <c r="E164" s="29">
        <f t="shared" si="45"/>
        <v>0</v>
      </c>
      <c r="F164" s="29">
        <f t="shared" si="45"/>
        <v>0</v>
      </c>
      <c r="G164" s="29">
        <f t="shared" si="45"/>
        <v>-206521</v>
      </c>
      <c r="H164" s="29">
        <f t="shared" si="45"/>
        <v>-48466</v>
      </c>
      <c r="J164" s="17"/>
      <c r="K164" s="22"/>
      <c r="L164" s="22"/>
      <c r="M164" s="22"/>
      <c r="N164" s="22"/>
    </row>
    <row r="165" spans="1:14" ht="30">
      <c r="A165" s="33"/>
      <c r="B165" s="25" t="s">
        <v>18</v>
      </c>
      <c r="C165" s="29">
        <f>C166</f>
        <v>0</v>
      </c>
      <c r="D165" s="29">
        <f t="shared" ref="D165:H166" si="46">D166</f>
        <v>49041510</v>
      </c>
      <c r="E165" s="29">
        <f t="shared" si="46"/>
        <v>49041510</v>
      </c>
      <c r="F165" s="29">
        <f t="shared" si="46"/>
        <v>0</v>
      </c>
      <c r="G165" s="29">
        <f t="shared" si="46"/>
        <v>49039981</v>
      </c>
      <c r="H165" s="29">
        <f t="shared" si="46"/>
        <v>5582439</v>
      </c>
      <c r="J165" s="17"/>
      <c r="K165" s="22"/>
      <c r="L165" s="22"/>
      <c r="M165" s="22"/>
      <c r="N165" s="22"/>
    </row>
    <row r="166" spans="1:14" ht="16.5" customHeight="1">
      <c r="A166" s="33"/>
      <c r="B166" s="25" t="s">
        <v>204</v>
      </c>
      <c r="C166" s="29">
        <f>C167</f>
        <v>0</v>
      </c>
      <c r="D166" s="29">
        <f t="shared" si="46"/>
        <v>49041510</v>
      </c>
      <c r="E166" s="29">
        <f t="shared" si="46"/>
        <v>49041510</v>
      </c>
      <c r="F166" s="29">
        <f t="shared" si="46"/>
        <v>0</v>
      </c>
      <c r="G166" s="29">
        <f t="shared" si="46"/>
        <v>49039981</v>
      </c>
      <c r="H166" s="29">
        <f t="shared" si="46"/>
        <v>5582439</v>
      </c>
      <c r="J166" s="17"/>
      <c r="K166" s="22"/>
      <c r="L166" s="22"/>
      <c r="M166" s="22"/>
      <c r="N166" s="22"/>
    </row>
    <row r="167" spans="1:14" ht="16.5" customHeight="1">
      <c r="A167" s="33"/>
      <c r="B167" s="25" t="s">
        <v>205</v>
      </c>
      <c r="C167" s="29">
        <f t="shared" ref="C167:H167" si="47">C168+C169+C170</f>
        <v>0</v>
      </c>
      <c r="D167" s="29">
        <f t="shared" si="47"/>
        <v>49041510</v>
      </c>
      <c r="E167" s="29">
        <f t="shared" si="47"/>
        <v>49041510</v>
      </c>
      <c r="F167" s="29">
        <f t="shared" si="47"/>
        <v>0</v>
      </c>
      <c r="G167" s="29">
        <f t="shared" si="47"/>
        <v>49039981</v>
      </c>
      <c r="H167" s="29">
        <f t="shared" si="47"/>
        <v>5582439</v>
      </c>
      <c r="J167" s="17"/>
      <c r="K167" s="22"/>
      <c r="L167" s="22"/>
      <c r="M167" s="22"/>
      <c r="N167" s="22"/>
    </row>
    <row r="168" spans="1:14" ht="90">
      <c r="A168" s="33"/>
      <c r="B168" s="32" t="s">
        <v>206</v>
      </c>
      <c r="C168" s="29"/>
      <c r="D168" s="30">
        <v>22019000</v>
      </c>
      <c r="E168" s="30">
        <v>22019000</v>
      </c>
      <c r="F168" s="30"/>
      <c r="G168" s="31">
        <v>22018265</v>
      </c>
      <c r="H168" s="31"/>
      <c r="J168" s="17"/>
      <c r="K168" s="22"/>
      <c r="L168" s="22"/>
      <c r="M168" s="22"/>
      <c r="N168" s="22"/>
    </row>
    <row r="169" spans="1:14" ht="60">
      <c r="A169" s="33"/>
      <c r="B169" s="32" t="s">
        <v>207</v>
      </c>
      <c r="C169" s="29"/>
      <c r="D169" s="30">
        <v>4808000</v>
      </c>
      <c r="E169" s="30">
        <v>4808000</v>
      </c>
      <c r="F169" s="30"/>
      <c r="G169" s="31">
        <v>4807262</v>
      </c>
      <c r="H169" s="31"/>
      <c r="J169" s="17"/>
      <c r="K169" s="22"/>
      <c r="L169" s="22"/>
      <c r="M169" s="22"/>
      <c r="N169" s="22"/>
    </row>
    <row r="170" spans="1:14">
      <c r="A170" s="33"/>
      <c r="B170" s="32" t="s">
        <v>208</v>
      </c>
      <c r="C170" s="29"/>
      <c r="D170" s="30">
        <v>22214510</v>
      </c>
      <c r="E170" s="30">
        <v>22214510</v>
      </c>
      <c r="F170" s="30"/>
      <c r="G170" s="31">
        <v>22214454</v>
      </c>
      <c r="H170" s="31">
        <v>5582439</v>
      </c>
      <c r="J170" s="17"/>
      <c r="K170" s="22"/>
      <c r="L170" s="22"/>
      <c r="M170" s="22"/>
      <c r="N170" s="22"/>
    </row>
    <row r="171" spans="1:14">
      <c r="A171" s="33"/>
      <c r="B171" s="69" t="s">
        <v>209</v>
      </c>
      <c r="C171" s="41">
        <f>+C172</f>
        <v>0</v>
      </c>
      <c r="D171" s="41">
        <f t="shared" ref="D171:H173" si="48">+D172</f>
        <v>0</v>
      </c>
      <c r="E171" s="41">
        <f t="shared" si="48"/>
        <v>11933570</v>
      </c>
      <c r="F171" s="41">
        <f t="shared" si="48"/>
        <v>0</v>
      </c>
      <c r="G171" s="41">
        <f t="shared" si="48"/>
        <v>11213570</v>
      </c>
      <c r="H171" s="41">
        <f t="shared" si="48"/>
        <v>650008</v>
      </c>
      <c r="J171" s="17"/>
      <c r="K171" s="22"/>
      <c r="L171" s="22"/>
      <c r="M171" s="22"/>
      <c r="N171" s="22"/>
    </row>
    <row r="172" spans="1:14">
      <c r="A172" s="33"/>
      <c r="B172" s="69" t="s">
        <v>12</v>
      </c>
      <c r="C172" s="41">
        <f>+C173</f>
        <v>0</v>
      </c>
      <c r="D172" s="41">
        <f t="shared" si="48"/>
        <v>0</v>
      </c>
      <c r="E172" s="41">
        <f t="shared" si="48"/>
        <v>11933570</v>
      </c>
      <c r="F172" s="41">
        <f t="shared" si="48"/>
        <v>0</v>
      </c>
      <c r="G172" s="41">
        <f t="shared" si="48"/>
        <v>11213570</v>
      </c>
      <c r="H172" s="41">
        <f t="shared" si="48"/>
        <v>650008</v>
      </c>
      <c r="J172" s="17"/>
      <c r="K172" s="22"/>
      <c r="L172" s="22"/>
      <c r="M172" s="22"/>
      <c r="N172" s="22"/>
    </row>
    <row r="173" spans="1:14" ht="16.5" customHeight="1">
      <c r="A173" s="33"/>
      <c r="B173" s="25" t="s">
        <v>210</v>
      </c>
      <c r="C173" s="41">
        <f>+C174</f>
        <v>0</v>
      </c>
      <c r="D173" s="41">
        <f t="shared" si="48"/>
        <v>0</v>
      </c>
      <c r="E173" s="41">
        <f t="shared" si="48"/>
        <v>11933570</v>
      </c>
      <c r="F173" s="41">
        <f t="shared" si="48"/>
        <v>0</v>
      </c>
      <c r="G173" s="41">
        <f t="shared" si="48"/>
        <v>11213570</v>
      </c>
      <c r="H173" s="41">
        <f t="shared" si="48"/>
        <v>650008</v>
      </c>
      <c r="J173" s="17"/>
      <c r="K173" s="22"/>
      <c r="L173" s="22"/>
      <c r="M173" s="22"/>
      <c r="N173" s="22"/>
    </row>
    <row r="174" spans="1:14" ht="16.5" customHeight="1">
      <c r="A174" s="33"/>
      <c r="B174" s="69" t="s">
        <v>211</v>
      </c>
      <c r="C174" s="26">
        <f t="shared" ref="C174:H174" si="49">C175</f>
        <v>0</v>
      </c>
      <c r="D174" s="26">
        <f t="shared" si="49"/>
        <v>0</v>
      </c>
      <c r="E174" s="26">
        <f t="shared" si="49"/>
        <v>11933570</v>
      </c>
      <c r="F174" s="26">
        <f t="shared" si="49"/>
        <v>0</v>
      </c>
      <c r="G174" s="26">
        <f t="shared" si="49"/>
        <v>11213570</v>
      </c>
      <c r="H174" s="26">
        <f t="shared" si="49"/>
        <v>650008</v>
      </c>
      <c r="J174" s="17"/>
      <c r="K174" s="22"/>
      <c r="L174" s="22"/>
      <c r="M174" s="22"/>
      <c r="N174" s="22"/>
    </row>
    <row r="175" spans="1:14" ht="16.5" customHeight="1">
      <c r="A175" s="33"/>
      <c r="B175" s="69" t="s">
        <v>212</v>
      </c>
      <c r="C175" s="26">
        <f t="shared" ref="C175:H175" si="50">C177+C178+C179</f>
        <v>0</v>
      </c>
      <c r="D175" s="26">
        <f t="shared" si="50"/>
        <v>0</v>
      </c>
      <c r="E175" s="26">
        <f t="shared" si="50"/>
        <v>11933570</v>
      </c>
      <c r="F175" s="26">
        <f t="shared" si="50"/>
        <v>0</v>
      </c>
      <c r="G175" s="26">
        <f t="shared" si="50"/>
        <v>11213570</v>
      </c>
      <c r="H175" s="26">
        <f t="shared" si="50"/>
        <v>650008</v>
      </c>
      <c r="J175" s="17"/>
      <c r="K175" s="22"/>
      <c r="L175" s="22"/>
      <c r="M175" s="22"/>
      <c r="N175" s="22"/>
    </row>
    <row r="176" spans="1:14" ht="16.5" customHeight="1">
      <c r="A176" s="33"/>
      <c r="B176" s="69" t="s">
        <v>213</v>
      </c>
      <c r="C176" s="26">
        <f t="shared" ref="C176:H176" si="51">C177</f>
        <v>0</v>
      </c>
      <c r="D176" s="26">
        <f t="shared" si="51"/>
        <v>0</v>
      </c>
      <c r="E176" s="26">
        <f t="shared" si="51"/>
        <v>7414690</v>
      </c>
      <c r="F176" s="26">
        <f t="shared" si="51"/>
        <v>0</v>
      </c>
      <c r="G176" s="26">
        <f t="shared" si="51"/>
        <v>6975542</v>
      </c>
      <c r="H176" s="26">
        <f t="shared" si="51"/>
        <v>337361</v>
      </c>
      <c r="J176" s="17"/>
      <c r="K176" s="22"/>
      <c r="L176" s="22"/>
      <c r="M176" s="22"/>
      <c r="N176" s="22"/>
    </row>
    <row r="177" spans="1:14" ht="16.5" customHeight="1">
      <c r="A177" s="33"/>
      <c r="B177" s="70" t="s">
        <v>214</v>
      </c>
      <c r="C177" s="29"/>
      <c r="D177" s="30">
        <v>0</v>
      </c>
      <c r="E177" s="30">
        <v>7414690</v>
      </c>
      <c r="F177" s="30"/>
      <c r="G177" s="31">
        <f>3644541+3331001</f>
        <v>6975542</v>
      </c>
      <c r="H177" s="31">
        <v>337361</v>
      </c>
      <c r="J177" s="17"/>
      <c r="K177" s="22"/>
      <c r="L177" s="22"/>
      <c r="M177" s="22"/>
      <c r="N177" s="22"/>
    </row>
    <row r="178" spans="1:14" ht="16.5" customHeight="1">
      <c r="A178" s="33"/>
      <c r="B178" s="70" t="s">
        <v>215</v>
      </c>
      <c r="C178" s="29"/>
      <c r="D178" s="30">
        <v>0</v>
      </c>
      <c r="E178" s="30">
        <v>4518880</v>
      </c>
      <c r="F178" s="30"/>
      <c r="G178" s="31">
        <f>2810459+1427569</f>
        <v>4238028</v>
      </c>
      <c r="H178" s="31">
        <v>312647</v>
      </c>
      <c r="J178" s="17"/>
      <c r="K178" s="22"/>
      <c r="L178" s="22"/>
      <c r="M178" s="22"/>
      <c r="N178" s="22"/>
    </row>
    <row r="179" spans="1:14" ht="16.5" customHeight="1">
      <c r="A179" s="33"/>
      <c r="B179" s="38" t="s">
        <v>216</v>
      </c>
      <c r="C179" s="29"/>
      <c r="D179" s="30">
        <v>0</v>
      </c>
      <c r="E179" s="30"/>
      <c r="F179" s="30"/>
      <c r="G179" s="31"/>
      <c r="H179" s="31"/>
      <c r="J179" s="17"/>
      <c r="K179" s="22"/>
      <c r="L179" s="22"/>
      <c r="M179" s="22"/>
      <c r="N179" s="22"/>
    </row>
    <row r="180" spans="1:14" ht="16.5" customHeight="1">
      <c r="A180" s="33"/>
      <c r="G180" s="4">
        <v>0</v>
      </c>
      <c r="H180" s="4">
        <v>0</v>
      </c>
      <c r="J180" s="17"/>
      <c r="K180" s="22"/>
      <c r="L180" s="22"/>
      <c r="M180" s="22"/>
    </row>
    <row r="181" spans="1:14" ht="16.5" customHeight="1">
      <c r="A181" s="33"/>
      <c r="B181" s="130" t="s">
        <v>373</v>
      </c>
      <c r="C181" s="130"/>
      <c r="D181" s="131" t="s">
        <v>378</v>
      </c>
      <c r="E181" s="131"/>
      <c r="F181" s="130"/>
    </row>
    <row r="182" spans="1:14">
      <c r="B182" s="92" t="s">
        <v>377</v>
      </c>
      <c r="C182" s="92"/>
      <c r="D182" s="127" t="s">
        <v>379</v>
      </c>
      <c r="E182" s="127"/>
      <c r="F182" s="92"/>
    </row>
  </sheetData>
  <protectedRanges>
    <protectedRange sqref="B2:B3 C1:C3" name="Zonă1_1_1" securityDescriptor="O:WDG:WDD:(A;;CC;;;WD)"/>
    <protectedRange sqref="I53:I58 G54:H58 I45:I49 G61:H61 G135:H135 I71:I75 G82:H87 G102:H110 I80:I88 I37:I43 I119:I129 I51 I137:I139 I60:I64 G38:H43 G46:H49 G137:H139 G71:H75 G31:H34 I24:I34 I134:I135 G112:H116 G24:H29 G98:H100 G90:H95 I90:I116 G123:H123" name="Zonă3_2_1"/>
    <protectedRange sqref="B1" name="Zonă1_1_1_1_1" securityDescriptor="O:WDG:WDD:(A;;CC;;;WD)"/>
  </protectedRanges>
  <phoneticPr fontId="0" type="noConversion"/>
  <pageMargins left="0.75" right="0.75" top="1" bottom="1" header="0.5" footer="0.5"/>
  <pageSetup paperSize="9" scale="48"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BURGHIU</dc:creator>
  <cp:lastModifiedBy>ivanov</cp:lastModifiedBy>
  <cp:lastPrinted>2017-12-13T06:24:02Z</cp:lastPrinted>
  <dcterms:created xsi:type="dcterms:W3CDTF">2017-12-11T10:34:31Z</dcterms:created>
  <dcterms:modified xsi:type="dcterms:W3CDTF">2017-12-29T09:07:42Z</dcterms:modified>
</cp:coreProperties>
</file>