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21" yWindow="525" windowWidth="19320" windowHeight="10500" activeTab="0"/>
  </bookViews>
  <sheets>
    <sheet name="MACHETA PNS" sheetId="1" r:id="rId1"/>
  </sheets>
  <externalReferences>
    <externalReference r:id="rId4"/>
  </externalReferences>
  <definedNames>
    <definedName name="_xlfn.BAHTTEXT" hidden="1">#NAME?</definedName>
    <definedName name="_xlnm.Print_Area" localSheetId="0">'MACHETA PNS'!$A$1:$I$43</definedName>
    <definedName name="_xlnm.Print_Titles" localSheetId="0">'MACHETA PNS'!$3:$8</definedName>
  </definedNames>
  <calcPr fullCalcOnLoad="1"/>
</workbook>
</file>

<file path=xl/sharedStrings.xml><?xml version="1.0" encoding="utf-8"?>
<sst xmlns="http://schemas.openxmlformats.org/spreadsheetml/2006/main" count="52" uniqueCount="45">
  <si>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</si>
  <si>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</si>
  <si>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</si>
  <si>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</si>
  <si>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</si>
  <si>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</si>
  <si>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</si>
  <si>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</si>
  <si>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</si>
  <si>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</si>
  <si>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</si>
  <si>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</si>
  <si>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-medicamente pentru boli cronice cu risc crescut utilizate in programele nationale cu scop curativ</t>
  </si>
  <si>
    <t xml:space="preserve">   -materiale sanitare specifice utilizate in programele nationale cu scop curativ</t>
  </si>
  <si>
    <t>RASPUNDEM DE EXACTITATEA SI CORECTITUDINEA DATELOR TRANSMISE</t>
  </si>
  <si>
    <t>DIRECTOR ECONOMIC,</t>
  </si>
  <si>
    <t>PREŞEDINTE- DIRECTOR GENERAL ,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</si>
  <si>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</si>
  <si>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</si>
  <si>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</si>
  <si>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</si>
  <si>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r>
      <t xml:space="preserve">Fondul national unic de asigurari sociale de sanatate, </t>
    </r>
    <r>
      <rPr>
        <i/>
        <sz val="12"/>
        <rFont val="Arial"/>
        <family val="2"/>
      </rPr>
      <t>din care</t>
    </r>
    <r>
      <rPr>
        <b/>
        <sz val="12"/>
        <rFont val="Arial"/>
        <family val="2"/>
      </rPr>
      <t>:</t>
    </r>
  </si>
  <si>
    <t>Programul national de boli cardiovasculare</t>
  </si>
  <si>
    <t>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</si>
  <si>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</si>
  <si>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</si>
  <si>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</si>
  <si>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</si>
  <si>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tratament al bolilor neurologice</t>
  </si>
  <si>
    <t xml:space="preserve"> Programul national de tratament al hemofiliei si talasemiei</t>
  </si>
  <si>
    <t>Programul national de oncologie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</si>
  <si>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</si>
  <si>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</si>
  <si>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</si>
  <si>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        EXECUTIA  PROGRAMELOR NATIONALE DE SANATATE CURATIVE </t>
  </si>
  <si>
    <t xml:space="preserve"> - pompe insulina si materiale consumabile</t>
  </si>
  <si>
    <t>Programul national de sanatate mintala, din care:</t>
  </si>
  <si>
    <t>Credite bugetare, aprobate
an 2014</t>
  </si>
  <si>
    <t>Ing. Polak Simona - Mihaela</t>
  </si>
  <si>
    <t>Ec.Vlasici Maria</t>
  </si>
  <si>
    <r>
      <t xml:space="preserve">CASA JUDETEANA DE ASIGURARI DE SANATATE </t>
    </r>
    <r>
      <rPr>
        <b/>
        <sz val="10"/>
        <rFont val="Arial"/>
        <family val="2"/>
      </rPr>
      <t>VASLUI</t>
    </r>
  </si>
  <si>
    <t>Credite bugetare TRIM III an 2014</t>
  </si>
  <si>
    <t>LA 30 SEPTEMBRIE 2014</t>
  </si>
  <si>
    <t>Sume alocate de casa de asigurari  de  sanatate luna curenta - SEPTEMBRIE 2014</t>
  </si>
  <si>
    <t>Sume alocate de casa de asigurari  de  sanatate cumulat - la data de 30.09.2014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</si>
</sst>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_ ;[Red]\-#,##0\ 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66" applyFont="1" applyFill="1" applyAlignment="1">
      <alignment horizontal="center" wrapText="1"/>
      <protection/>
    </xf>
    <xf numFmtId="0" fontId="21" fillId="0" borderId="0" xfId="66" applyFont="1" applyFill="1">
      <alignment/>
      <protection/>
    </xf>
    <xf numFmtId="0" fontId="22" fillId="0" borderId="0" xfId="66" applyFont="1" applyFill="1" applyAlignment="1">
      <alignment horizontal="right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6" applyFont="1" applyFill="1" applyBorder="1" applyAlignment="1" applyProtection="1">
      <alignment horizontal="center" vertical="center" wrapText="1"/>
      <protection/>
    </xf>
    <xf numFmtId="4" fontId="27" fillId="0" borderId="10" xfId="62" applyNumberFormat="1" applyFont="1" applyFill="1" applyBorder="1" applyAlignment="1" applyProtection="1">
      <alignment horizontal="right" wrapText="1"/>
      <protection/>
    </xf>
    <xf numFmtId="172" fontId="24" fillId="0" borderId="10" xfId="63" applyNumberFormat="1" applyFont="1" applyFill="1" applyBorder="1" applyAlignment="1">
      <alignment wrapText="1"/>
      <protection/>
    </xf>
    <xf numFmtId="4" fontId="28" fillId="0" borderId="10" xfId="63" applyNumberFormat="1" applyFont="1" applyFill="1" applyBorder="1" applyAlignment="1">
      <alignment wrapText="1"/>
      <protection/>
    </xf>
    <xf numFmtId="4" fontId="27" fillId="0" borderId="10" xfId="66" applyNumberFormat="1" applyFont="1" applyFill="1" applyBorder="1">
      <alignment/>
      <protection/>
    </xf>
    <xf numFmtId="172" fontId="24" fillId="0" borderId="11" xfId="63" applyNumberFormat="1" applyFont="1" applyFill="1" applyBorder="1" applyAlignment="1">
      <alignment wrapText="1"/>
      <protection/>
    </xf>
    <xf numFmtId="3" fontId="23" fillId="0" borderId="10" xfId="66" applyNumberFormat="1" applyFont="1" applyFill="1" applyBorder="1" applyAlignment="1">
      <alignment vertical="center" wrapText="1"/>
      <protection/>
    </xf>
    <xf numFmtId="4" fontId="27" fillId="0" borderId="10" xfId="63" applyNumberFormat="1" applyFont="1" applyFill="1" applyBorder="1" applyAlignment="1">
      <alignment wrapText="1"/>
      <protection/>
    </xf>
    <xf numFmtId="0" fontId="0" fillId="0" borderId="0" xfId="66" applyFill="1">
      <alignment/>
      <protection/>
    </xf>
    <xf numFmtId="4" fontId="0" fillId="0" borderId="0" xfId="66" applyNumberFormat="1" applyFill="1">
      <alignment/>
      <protection/>
    </xf>
    <xf numFmtId="0" fontId="29" fillId="0" borderId="0" xfId="66" applyFont="1" applyFill="1">
      <alignment/>
      <protection/>
    </xf>
    <xf numFmtId="172" fontId="28" fillId="0" borderId="10" xfId="64" applyNumberFormat="1" applyFont="1" applyFill="1" applyBorder="1">
      <alignment/>
      <protection/>
    </xf>
    <xf numFmtId="172" fontId="24" fillId="0" borderId="10" xfId="64" applyNumberFormat="1" applyFont="1" applyFill="1" applyBorder="1">
      <alignment/>
      <protection/>
    </xf>
    <xf numFmtId="0" fontId="25" fillId="0" borderId="0" xfId="66" applyFont="1" applyFill="1">
      <alignment/>
      <protection/>
    </xf>
    <xf numFmtId="0" fontId="24" fillId="0" borderId="0" xfId="66" applyFont="1" applyFill="1">
      <alignment/>
      <protection/>
    </xf>
    <xf numFmtId="0" fontId="28" fillId="0" borderId="0" xfId="66" applyFont="1" applyFill="1">
      <alignment/>
      <protection/>
    </xf>
    <xf numFmtId="4" fontId="27" fillId="0" borderId="10" xfId="66" applyNumberFormat="1" applyFont="1" applyFill="1" applyBorder="1" applyProtection="1">
      <alignment/>
      <protection/>
    </xf>
    <xf numFmtId="4" fontId="29" fillId="0" borderId="10" xfId="66" applyNumberFormat="1" applyFont="1" applyFill="1" applyBorder="1" applyAlignment="1" applyProtection="1">
      <alignment vertical="center" wrapText="1"/>
      <protection/>
    </xf>
    <xf numFmtId="4" fontId="27" fillId="0" borderId="10" xfId="66" applyNumberFormat="1" applyFont="1" applyFill="1" applyBorder="1" applyAlignment="1" applyProtection="1">
      <alignment/>
      <protection locked="0"/>
    </xf>
    <xf numFmtId="4" fontId="29" fillId="0" borderId="10" xfId="66" applyNumberFormat="1" applyFont="1" applyFill="1" applyBorder="1" applyAlignment="1" applyProtection="1">
      <alignment/>
      <protection locked="0"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6" fillId="0" borderId="10" xfId="66" applyNumberFormat="1" applyFont="1" applyFill="1" applyBorder="1" applyAlignment="1" applyProtection="1">
      <alignment horizontal="right" vertical="center" wrapText="1"/>
      <protection/>
    </xf>
    <xf numFmtId="4" fontId="30" fillId="0" borderId="10" xfId="62" applyNumberFormat="1" applyFont="1" applyFill="1" applyBorder="1" applyAlignment="1">
      <alignment horizontal="justify" vertical="center" wrapText="1"/>
      <protection/>
    </xf>
    <xf numFmtId="4" fontId="32" fillId="0" borderId="10" xfId="62" applyNumberFormat="1" applyFont="1" applyFill="1" applyBorder="1" applyAlignment="1">
      <alignment horizontal="center"/>
      <protection/>
    </xf>
    <xf numFmtId="4" fontId="27" fillId="0" borderId="10" xfId="66" applyNumberFormat="1" applyFont="1" applyFill="1" applyBorder="1">
      <alignment/>
      <protection/>
    </xf>
    <xf numFmtId="4" fontId="23" fillId="0" borderId="0" xfId="66" applyNumberFormat="1" applyFont="1" applyFill="1">
      <alignment/>
      <protection/>
    </xf>
    <xf numFmtId="0" fontId="27" fillId="0" borderId="0" xfId="66" applyFont="1" applyFill="1">
      <alignment/>
      <protection/>
    </xf>
    <xf numFmtId="4" fontId="27" fillId="0" borderId="10" xfId="63" applyNumberFormat="1" applyFont="1" applyFill="1" applyBorder="1" applyAlignment="1">
      <alignment wrapText="1"/>
      <protection/>
    </xf>
    <xf numFmtId="172" fontId="23" fillId="0" borderId="10" xfId="63" applyNumberFormat="1" applyFont="1" applyFill="1" applyBorder="1" applyAlignment="1">
      <alignment wrapText="1"/>
      <protection/>
    </xf>
    <xf numFmtId="4" fontId="0" fillId="0" borderId="10" xfId="0" applyNumberFormat="1" applyFont="1" applyFill="1" applyBorder="1" applyAlignment="1">
      <alignment horizontal="left" vertical="center" wrapText="1"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8" fillId="0" borderId="11" xfId="63" applyNumberFormat="1" applyFont="1" applyFill="1" applyBorder="1" applyAlignment="1">
      <alignment wrapText="1"/>
      <protection/>
    </xf>
    <xf numFmtId="0" fontId="0" fillId="0" borderId="0" xfId="66" applyFont="1" applyFill="1">
      <alignment/>
      <protection/>
    </xf>
    <xf numFmtId="0" fontId="24" fillId="0" borderId="0" xfId="66" applyFont="1" applyFill="1">
      <alignment/>
      <protection/>
    </xf>
    <xf numFmtId="0" fontId="23" fillId="0" borderId="10" xfId="66" applyFont="1" applyFill="1" applyBorder="1" applyAlignment="1" applyProtection="1">
      <alignment horizontal="center" vertical="center" wrapText="1"/>
      <protection locked="0"/>
    </xf>
    <xf numFmtId="0" fontId="23" fillId="0" borderId="10" xfId="66" applyFont="1" applyFill="1" applyBorder="1" applyAlignment="1" applyProtection="1">
      <alignment horizontal="center" vertical="center" wrapText="1"/>
      <protection locked="0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Registru1" xfId="66"/>
    <cellStyle name="Note" xfId="67"/>
    <cellStyle name="Output" xfId="68"/>
    <cellStyle name="Percent" xfId="69"/>
    <cellStyle name="Percent 2" xfId="70"/>
    <cellStyle name="Style 1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44"/>
  <sheetViews>
    <sheetView tabSelected="1" zoomScale="95" zoomScaleNormal="95" zoomScalePageLayoutView="0" workbookViewId="0" topLeftCell="A1">
      <pane xSplit="1" ySplit="8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2" sqref="H32"/>
    </sheetView>
  </sheetViews>
  <sheetFormatPr defaultColWidth="9.140625" defaultRowHeight="12.75"/>
  <cols>
    <col min="1" max="1" width="69.57421875" style="14" customWidth="1"/>
    <col min="2" max="2" width="14.7109375" style="14" customWidth="1"/>
    <col min="3" max="3" width="13.28125" style="14" customWidth="1"/>
    <col min="4" max="4" width="15.57421875" style="14" customWidth="1"/>
    <col min="5" max="5" width="13.421875" style="14" customWidth="1"/>
    <col min="6" max="6" width="13.8515625" style="14" customWidth="1"/>
    <col min="7" max="7" width="15.00390625" style="14" customWidth="1"/>
    <col min="8" max="8" width="13.7109375" style="14" customWidth="1"/>
    <col min="9" max="9" width="13.8515625" style="14" customWidth="1"/>
    <col min="10" max="16384" width="9.140625" style="14" customWidth="1"/>
  </cols>
  <sheetData>
    <row r="1" ht="15" customHeight="1">
      <c r="A1" s="39" t="s">
        <v>40</v>
      </c>
    </row>
    <row r="2" ht="15" customHeight="1"/>
    <row r="3" spans="1:9" ht="16.5">
      <c r="A3" s="43" t="s">
        <v>34</v>
      </c>
      <c r="B3" s="43"/>
      <c r="C3" s="43"/>
      <c r="D3" s="43"/>
      <c r="E3" s="43"/>
      <c r="F3" s="43"/>
      <c r="G3" s="43"/>
      <c r="H3" s="43"/>
      <c r="I3" s="43"/>
    </row>
    <row r="4" spans="1:9" ht="16.5">
      <c r="A4" s="44" t="s">
        <v>42</v>
      </c>
      <c r="B4" s="44"/>
      <c r="C4" s="44"/>
      <c r="D4" s="44"/>
      <c r="E4" s="44"/>
      <c r="F4" s="44"/>
      <c r="G4" s="44"/>
      <c r="H4" s="44"/>
      <c r="I4" s="44"/>
    </row>
    <row r="5" spans="1:9" ht="16.5">
      <c r="A5" s="1"/>
      <c r="B5" s="1"/>
      <c r="C5" s="1"/>
      <c r="D5" s="2"/>
      <c r="E5" s="2"/>
      <c r="F5" s="2"/>
      <c r="G5" s="2"/>
      <c r="H5" s="2"/>
      <c r="I5" s="3" t="s">
        <v>0</v>
      </c>
    </row>
    <row r="6" spans="1:9" ht="38.25" customHeight="1">
      <c r="A6" s="45" t="s">
        <v>1</v>
      </c>
      <c r="B6" s="46" t="s">
        <v>37</v>
      </c>
      <c r="C6" s="46" t="s">
        <v>41</v>
      </c>
      <c r="D6" s="41" t="s">
        <v>43</v>
      </c>
      <c r="E6" s="42"/>
      <c r="F6" s="42"/>
      <c r="G6" s="41" t="s">
        <v>44</v>
      </c>
      <c r="H6" s="42"/>
      <c r="I6" s="42"/>
    </row>
    <row r="7" spans="1:9" ht="33.75" customHeight="1">
      <c r="A7" s="45"/>
      <c r="B7" s="46"/>
      <c r="C7" s="46"/>
      <c r="D7" s="4" t="s">
        <v>17</v>
      </c>
      <c r="E7" s="4" t="s">
        <v>2</v>
      </c>
      <c r="F7" s="4" t="s">
        <v>3</v>
      </c>
      <c r="G7" s="4" t="s">
        <v>17</v>
      </c>
      <c r="H7" s="4" t="s">
        <v>2</v>
      </c>
      <c r="I7" s="4" t="s">
        <v>3</v>
      </c>
    </row>
    <row r="8" spans="1:9" ht="12.75">
      <c r="A8" s="5">
        <v>0</v>
      </c>
      <c r="B8" s="6">
        <v>1</v>
      </c>
      <c r="C8" s="6">
        <v>2</v>
      </c>
      <c r="D8" s="6" t="s">
        <v>19</v>
      </c>
      <c r="E8" s="6">
        <v>3</v>
      </c>
      <c r="F8" s="6">
        <v>4</v>
      </c>
      <c r="G8" s="6" t="s">
        <v>20</v>
      </c>
      <c r="H8" s="6">
        <v>6</v>
      </c>
      <c r="I8" s="6">
        <v>7</v>
      </c>
    </row>
    <row r="9" spans="1:11" s="16" customFormat="1" ht="24.75" customHeight="1">
      <c r="A9" s="28" t="s">
        <v>21</v>
      </c>
      <c r="B9" s="10">
        <f>+B10+B13+B18+B19+B24+B25+B28+B29+B30+B31+B32+B33+B34+B35</f>
        <v>18654</v>
      </c>
      <c r="C9" s="10">
        <f aca="true" t="shared" si="0" ref="C9:I9">+C10+C13+C18+C19+C24+C25+C28+C29+C30+C31+C32+C33+C34+C35</f>
        <v>18654</v>
      </c>
      <c r="D9" s="10">
        <f>+D10+D13+D18+D19+D24+D25+D26+D28+D29+D30+D31+D32+D33+D34+D35</f>
        <v>3218</v>
      </c>
      <c r="E9" s="10">
        <f t="shared" si="0"/>
        <v>17</v>
      </c>
      <c r="F9" s="10">
        <f>+F10+F13+F18+F19+F24+F25+F26+F28+F29+F30+F31+F32+F33+F34+F35</f>
        <v>3201</v>
      </c>
      <c r="G9" s="10">
        <f t="shared" si="0"/>
        <v>18654</v>
      </c>
      <c r="H9" s="10">
        <f t="shared" si="0"/>
        <v>3235.59</v>
      </c>
      <c r="I9" s="10">
        <f t="shared" si="0"/>
        <v>15418.41</v>
      </c>
      <c r="J9" s="15"/>
      <c r="K9" s="15"/>
    </row>
    <row r="10" spans="1:11" s="16" customFormat="1" ht="15">
      <c r="A10" s="8" t="s">
        <v>36</v>
      </c>
      <c r="B10" s="10">
        <f>+B11+B12</f>
        <v>0</v>
      </c>
      <c r="C10" s="10">
        <f aca="true" t="shared" si="1" ref="C10:I10">+C11+C12</f>
        <v>0</v>
      </c>
      <c r="D10" s="7">
        <f aca="true" t="shared" si="2" ref="D10:D35">+E10+F10</f>
        <v>0</v>
      </c>
      <c r="E10" s="10">
        <f t="shared" si="1"/>
        <v>0</v>
      </c>
      <c r="F10" s="10">
        <f t="shared" si="1"/>
        <v>0</v>
      </c>
      <c r="G10" s="7">
        <f aca="true" t="shared" si="3" ref="G10:G35">+H10+I10</f>
        <v>0</v>
      </c>
      <c r="H10" s="10">
        <f t="shared" si="1"/>
        <v>0</v>
      </c>
      <c r="I10" s="10">
        <f t="shared" si="1"/>
        <v>0</v>
      </c>
      <c r="J10" s="15"/>
      <c r="K10" s="15"/>
    </row>
    <row r="11" spans="1:11" s="16" customFormat="1" ht="15">
      <c r="A11" s="9" t="s">
        <v>4</v>
      </c>
      <c r="B11" s="10"/>
      <c r="C11" s="10"/>
      <c r="D11" s="7">
        <f t="shared" si="2"/>
        <v>0</v>
      </c>
      <c r="E11" s="10"/>
      <c r="F11" s="10"/>
      <c r="G11" s="7">
        <f t="shared" si="3"/>
        <v>0</v>
      </c>
      <c r="H11" s="10"/>
      <c r="I11" s="10"/>
      <c r="J11" s="15"/>
      <c r="K11" s="15"/>
    </row>
    <row r="12" spans="1:11" s="16" customFormat="1" ht="15">
      <c r="A12" s="9" t="s">
        <v>5</v>
      </c>
      <c r="B12" s="10"/>
      <c r="C12" s="10"/>
      <c r="D12" s="7">
        <f t="shared" si="2"/>
        <v>0</v>
      </c>
      <c r="E12" s="10"/>
      <c r="F12" s="10"/>
      <c r="G12" s="7">
        <f t="shared" si="3"/>
        <v>0</v>
      </c>
      <c r="H12" s="10"/>
      <c r="I12" s="10"/>
      <c r="J12" s="15"/>
      <c r="K12" s="15"/>
    </row>
    <row r="13" spans="1:11" s="16" customFormat="1" ht="26.25">
      <c r="A13" s="8" t="s">
        <v>23</v>
      </c>
      <c r="B13" s="10">
        <f>+B14+B15+B16+B17</f>
        <v>0</v>
      </c>
      <c r="C13" s="10">
        <f aca="true" t="shared" si="4" ref="C13:I13">+C14+C15+C16+C17</f>
        <v>0</v>
      </c>
      <c r="D13" s="7">
        <f t="shared" si="2"/>
        <v>0</v>
      </c>
      <c r="E13" s="10">
        <f t="shared" si="4"/>
        <v>0</v>
      </c>
      <c r="F13" s="10">
        <f t="shared" si="4"/>
        <v>0</v>
      </c>
      <c r="G13" s="7">
        <f t="shared" si="3"/>
        <v>0</v>
      </c>
      <c r="H13" s="10">
        <f t="shared" si="4"/>
        <v>0</v>
      </c>
      <c r="I13" s="10">
        <f t="shared" si="4"/>
        <v>0</v>
      </c>
      <c r="J13" s="15"/>
      <c r="K13" s="15"/>
    </row>
    <row r="14" spans="1:11" s="16" customFormat="1" ht="15">
      <c r="A14" s="35" t="s">
        <v>24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  <c r="J14" s="15"/>
      <c r="K14" s="15"/>
    </row>
    <row r="15" spans="1:11" s="16" customFormat="1" ht="25.5">
      <c r="A15" s="35" t="s">
        <v>25</v>
      </c>
      <c r="B15" s="10"/>
      <c r="C15" s="10"/>
      <c r="D15" s="7">
        <f t="shared" si="2"/>
        <v>0</v>
      </c>
      <c r="E15" s="10"/>
      <c r="F15" s="10"/>
      <c r="G15" s="7">
        <f t="shared" si="3"/>
        <v>0</v>
      </c>
      <c r="H15" s="10"/>
      <c r="I15" s="10"/>
      <c r="J15" s="15"/>
      <c r="K15" s="15"/>
    </row>
    <row r="16" spans="1:11" s="16" customFormat="1" ht="25.5" customHeight="1">
      <c r="A16" s="35" t="s">
        <v>26</v>
      </c>
      <c r="B16" s="10"/>
      <c r="C16" s="10"/>
      <c r="D16" s="7">
        <f t="shared" si="2"/>
        <v>0</v>
      </c>
      <c r="E16" s="10"/>
      <c r="F16" s="10"/>
      <c r="G16" s="7">
        <f t="shared" si="3"/>
        <v>0</v>
      </c>
      <c r="H16" s="10"/>
      <c r="I16" s="10"/>
      <c r="J16" s="15"/>
      <c r="K16" s="15"/>
    </row>
    <row r="17" spans="1:11" s="16" customFormat="1" ht="25.5">
      <c r="A17" s="35" t="s">
        <v>27</v>
      </c>
      <c r="B17" s="10"/>
      <c r="C17" s="10"/>
      <c r="D17" s="7">
        <f t="shared" si="2"/>
        <v>0</v>
      </c>
      <c r="E17" s="10"/>
      <c r="F17" s="10"/>
      <c r="G17" s="7">
        <f t="shared" si="3"/>
        <v>0</v>
      </c>
      <c r="H17" s="10"/>
      <c r="I17" s="10"/>
      <c r="J17" s="15"/>
      <c r="K17" s="15"/>
    </row>
    <row r="18" spans="1:11" s="16" customFormat="1" ht="15">
      <c r="A18" s="37" t="s">
        <v>22</v>
      </c>
      <c r="B18" s="10"/>
      <c r="C18" s="10"/>
      <c r="D18" s="7">
        <f t="shared" si="2"/>
        <v>0</v>
      </c>
      <c r="E18" s="10"/>
      <c r="F18" s="10"/>
      <c r="G18" s="7">
        <f t="shared" si="3"/>
        <v>0</v>
      </c>
      <c r="H18" s="10"/>
      <c r="I18" s="10"/>
      <c r="J18" s="15"/>
      <c r="K18" s="15"/>
    </row>
    <row r="19" spans="1:11" ht="15">
      <c r="A19" s="18" t="s">
        <v>33</v>
      </c>
      <c r="B19" s="26">
        <f>+B20+B21+B22+B23</f>
        <v>11059</v>
      </c>
      <c r="C19" s="26">
        <f aca="true" t="shared" si="5" ref="C19:I19">+C20+C21+C22+C23</f>
        <v>11059</v>
      </c>
      <c r="D19" s="26">
        <f t="shared" si="5"/>
        <v>2323</v>
      </c>
      <c r="E19" s="26">
        <f t="shared" si="5"/>
        <v>0</v>
      </c>
      <c r="F19" s="26">
        <f t="shared" si="5"/>
        <v>2323</v>
      </c>
      <c r="G19" s="26">
        <f t="shared" si="5"/>
        <v>11059</v>
      </c>
      <c r="H19" s="26">
        <f t="shared" si="5"/>
        <v>4.93</v>
      </c>
      <c r="I19" s="26">
        <f t="shared" si="5"/>
        <v>11054.07</v>
      </c>
      <c r="J19" s="15"/>
      <c r="K19" s="15"/>
    </row>
    <row r="20" spans="1:11" ht="15">
      <c r="A20" s="17" t="s">
        <v>4</v>
      </c>
      <c r="B20" s="22">
        <v>9925</v>
      </c>
      <c r="C20" s="22">
        <v>9925</v>
      </c>
      <c r="D20" s="7">
        <f t="shared" si="2"/>
        <v>2082</v>
      </c>
      <c r="E20" s="22"/>
      <c r="F20" s="22">
        <v>2082</v>
      </c>
      <c r="G20" s="7">
        <f t="shared" si="3"/>
        <v>9925</v>
      </c>
      <c r="H20" s="22">
        <f>2.41+2.52</f>
        <v>4.93</v>
      </c>
      <c r="I20" s="22">
        <f>931+1051+1436+495+881.59+996+1136.47+911.01+2082</f>
        <v>9920.07</v>
      </c>
      <c r="J20" s="15"/>
      <c r="K20" s="15"/>
    </row>
    <row r="21" spans="1:11" ht="15">
      <c r="A21" s="17" t="s">
        <v>5</v>
      </c>
      <c r="B21" s="22">
        <v>1125</v>
      </c>
      <c r="C21" s="22">
        <v>1125</v>
      </c>
      <c r="D21" s="7">
        <f t="shared" si="2"/>
        <v>240</v>
      </c>
      <c r="E21" s="22"/>
      <c r="F21" s="22">
        <v>240</v>
      </c>
      <c r="G21" s="7">
        <f t="shared" si="3"/>
        <v>1125</v>
      </c>
      <c r="H21" s="22"/>
      <c r="I21" s="22">
        <f>102+121+169+45+100+116+125+107+240</f>
        <v>1125</v>
      </c>
      <c r="J21" s="15"/>
      <c r="K21" s="15"/>
    </row>
    <row r="22" spans="1:11" ht="26.25">
      <c r="A22" s="9" t="s">
        <v>6</v>
      </c>
      <c r="B22" s="22">
        <v>9</v>
      </c>
      <c r="C22" s="22">
        <v>9</v>
      </c>
      <c r="D22" s="7">
        <f t="shared" si="2"/>
        <v>1</v>
      </c>
      <c r="E22" s="22"/>
      <c r="F22" s="22">
        <v>1</v>
      </c>
      <c r="G22" s="7">
        <f t="shared" si="3"/>
        <v>9</v>
      </c>
      <c r="H22" s="22"/>
      <c r="I22" s="22">
        <f>2+3+1+1+1+1</f>
        <v>9</v>
      </c>
      <c r="J22" s="15"/>
      <c r="K22" s="15"/>
    </row>
    <row r="23" spans="1:11" ht="15">
      <c r="A23" s="38" t="s">
        <v>35</v>
      </c>
      <c r="B23" s="22"/>
      <c r="C23" s="22"/>
      <c r="D23" s="7">
        <f t="shared" si="2"/>
        <v>0</v>
      </c>
      <c r="E23" s="22"/>
      <c r="F23" s="22"/>
      <c r="G23" s="7">
        <f t="shared" si="3"/>
        <v>0</v>
      </c>
      <c r="H23" s="22"/>
      <c r="I23" s="22"/>
      <c r="J23" s="15"/>
      <c r="K23" s="15"/>
    </row>
    <row r="24" spans="1:11" ht="15">
      <c r="A24" s="11" t="s">
        <v>30</v>
      </c>
      <c r="B24" s="23">
        <v>6312</v>
      </c>
      <c r="C24" s="23">
        <v>6312</v>
      </c>
      <c r="D24" s="7">
        <f t="shared" si="2"/>
        <v>702</v>
      </c>
      <c r="E24" s="24"/>
      <c r="F24" s="13">
        <v>702</v>
      </c>
      <c r="G24" s="7">
        <f t="shared" si="3"/>
        <v>6312</v>
      </c>
      <c r="H24" s="24">
        <f>116.57+417+347.75+330.47+267.43+564.22+229.8+515.42</f>
        <v>2788.6600000000003</v>
      </c>
      <c r="I24" s="25">
        <f>360.43+297.25+802.53+328.57+320.78+368.2+343.58+702</f>
        <v>3523.3399999999997</v>
      </c>
      <c r="J24" s="15"/>
      <c r="K24" s="15"/>
    </row>
    <row r="25" spans="1:11" ht="15">
      <c r="A25" s="8" t="s">
        <v>31</v>
      </c>
      <c r="B25" s="36">
        <f>+B26+B27</f>
        <v>151</v>
      </c>
      <c r="C25" s="36">
        <f aca="true" t="shared" si="6" ref="C25:I25">+C26+C27</f>
        <v>151</v>
      </c>
      <c r="D25" s="7">
        <f t="shared" si="2"/>
        <v>0</v>
      </c>
      <c r="E25" s="36">
        <f t="shared" si="6"/>
        <v>0</v>
      </c>
      <c r="F25" s="36"/>
      <c r="G25" s="7">
        <f t="shared" si="3"/>
        <v>151</v>
      </c>
      <c r="H25" s="36">
        <f t="shared" si="6"/>
        <v>0</v>
      </c>
      <c r="I25" s="36">
        <f t="shared" si="6"/>
        <v>151</v>
      </c>
      <c r="J25" s="15"/>
      <c r="K25" s="15"/>
    </row>
    <row r="26" spans="1:11" ht="15">
      <c r="A26" s="9" t="s">
        <v>4</v>
      </c>
      <c r="B26" s="23">
        <v>151</v>
      </c>
      <c r="C26" s="23">
        <v>151</v>
      </c>
      <c r="D26" s="7">
        <f t="shared" si="2"/>
        <v>41</v>
      </c>
      <c r="E26" s="24"/>
      <c r="F26" s="13">
        <v>41</v>
      </c>
      <c r="G26" s="7">
        <f t="shared" si="3"/>
        <v>151</v>
      </c>
      <c r="H26" s="24"/>
      <c r="I26" s="25">
        <f>6+21+22+11+15+17+18+41</f>
        <v>151</v>
      </c>
      <c r="J26" s="15"/>
      <c r="K26" s="15"/>
    </row>
    <row r="27" spans="1:11" ht="15">
      <c r="A27" s="9" t="s">
        <v>5</v>
      </c>
      <c r="B27" s="23"/>
      <c r="C27" s="23"/>
      <c r="D27" s="7">
        <f t="shared" si="2"/>
        <v>0</v>
      </c>
      <c r="E27" s="24"/>
      <c r="F27" s="13"/>
      <c r="G27" s="7">
        <f t="shared" si="3"/>
        <v>0</v>
      </c>
      <c r="H27" s="24"/>
      <c r="I27" s="25"/>
      <c r="J27" s="15"/>
      <c r="K27" s="15"/>
    </row>
    <row r="28" spans="1:11" ht="15">
      <c r="A28" s="8" t="s">
        <v>28</v>
      </c>
      <c r="B28" s="23"/>
      <c r="C28" s="23"/>
      <c r="D28" s="7">
        <f t="shared" si="2"/>
        <v>0</v>
      </c>
      <c r="E28" s="24"/>
      <c r="F28" s="13"/>
      <c r="G28" s="7">
        <f t="shared" si="3"/>
        <v>0</v>
      </c>
      <c r="H28" s="24"/>
      <c r="I28" s="25"/>
      <c r="J28" s="15"/>
      <c r="K28" s="15"/>
    </row>
    <row r="29" spans="1:11" ht="15">
      <c r="A29" s="8" t="s">
        <v>29</v>
      </c>
      <c r="B29" s="23">
        <v>442</v>
      </c>
      <c r="C29" s="23">
        <v>442</v>
      </c>
      <c r="D29" s="7">
        <f t="shared" si="2"/>
        <v>17</v>
      </c>
      <c r="E29" s="24">
        <v>17</v>
      </c>
      <c r="F29" s="13"/>
      <c r="G29" s="7">
        <f t="shared" si="3"/>
        <v>442</v>
      </c>
      <c r="H29" s="24">
        <f>24+58+118+14+102+32+77+17</f>
        <v>442</v>
      </c>
      <c r="I29" s="25"/>
      <c r="J29" s="15"/>
      <c r="K29" s="15"/>
    </row>
    <row r="30" spans="1:11" ht="26.25">
      <c r="A30" s="34" t="s">
        <v>32</v>
      </c>
      <c r="B30" s="23">
        <v>690</v>
      </c>
      <c r="C30" s="23">
        <v>690</v>
      </c>
      <c r="D30" s="7">
        <f t="shared" si="2"/>
        <v>135</v>
      </c>
      <c r="E30" s="24"/>
      <c r="F30" s="13">
        <v>135</v>
      </c>
      <c r="G30" s="7">
        <f t="shared" si="3"/>
        <v>690</v>
      </c>
      <c r="H30" s="24"/>
      <c r="I30" s="25">
        <f>70+71+124+73+76+70+71+135</f>
        <v>690</v>
      </c>
      <c r="J30" s="15"/>
      <c r="K30" s="15"/>
    </row>
    <row r="31" spans="1:11" ht="26.25">
      <c r="A31" s="8" t="s">
        <v>7</v>
      </c>
      <c r="B31" s="23"/>
      <c r="C31" s="23"/>
      <c r="D31" s="7">
        <f t="shared" si="2"/>
        <v>0</v>
      </c>
      <c r="E31" s="24"/>
      <c r="F31" s="13"/>
      <c r="G31" s="7">
        <f t="shared" si="3"/>
        <v>0</v>
      </c>
      <c r="H31" s="24"/>
      <c r="I31" s="25"/>
      <c r="J31" s="15"/>
      <c r="K31" s="15"/>
    </row>
    <row r="32" spans="1:11" ht="15">
      <c r="A32" s="8" t="s">
        <v>8</v>
      </c>
      <c r="B32" s="23"/>
      <c r="C32" s="23"/>
      <c r="D32" s="7">
        <f t="shared" si="2"/>
        <v>0</v>
      </c>
      <c r="E32" s="24"/>
      <c r="F32" s="13"/>
      <c r="G32" s="7">
        <f t="shared" si="3"/>
        <v>0</v>
      </c>
      <c r="H32" s="24"/>
      <c r="I32" s="25"/>
      <c r="J32" s="15"/>
      <c r="K32" s="15"/>
    </row>
    <row r="33" spans="1:11" ht="15">
      <c r="A33" s="8" t="s">
        <v>9</v>
      </c>
      <c r="B33" s="23"/>
      <c r="C33" s="23"/>
      <c r="D33" s="7">
        <f t="shared" si="2"/>
        <v>0</v>
      </c>
      <c r="E33" s="24"/>
      <c r="F33" s="13"/>
      <c r="G33" s="7">
        <f t="shared" si="3"/>
        <v>0</v>
      </c>
      <c r="H33" s="24"/>
      <c r="I33" s="25"/>
      <c r="J33" s="15"/>
      <c r="K33" s="15"/>
    </row>
    <row r="34" spans="1:11" ht="25.5">
      <c r="A34" s="12" t="s">
        <v>18</v>
      </c>
      <c r="B34" s="27"/>
      <c r="C34" s="27"/>
      <c r="D34" s="7">
        <f t="shared" si="2"/>
        <v>0</v>
      </c>
      <c r="E34" s="27"/>
      <c r="F34" s="27"/>
      <c r="G34" s="7">
        <f t="shared" si="3"/>
        <v>0</v>
      </c>
      <c r="H34" s="27"/>
      <c r="I34" s="27"/>
      <c r="J34" s="15"/>
      <c r="K34" s="15"/>
    </row>
    <row r="35" spans="1:11" ht="15">
      <c r="A35" s="8" t="s">
        <v>10</v>
      </c>
      <c r="B35" s="22"/>
      <c r="C35" s="22"/>
      <c r="D35" s="7">
        <f t="shared" si="2"/>
        <v>0</v>
      </c>
      <c r="E35" s="22"/>
      <c r="F35" s="22"/>
      <c r="G35" s="7">
        <f t="shared" si="3"/>
        <v>0</v>
      </c>
      <c r="H35" s="22"/>
      <c r="I35" s="22"/>
      <c r="J35" s="15"/>
      <c r="K35" s="15"/>
    </row>
    <row r="36" spans="1:11" s="32" customFormat="1" ht="15">
      <c r="A36" s="29" t="s">
        <v>11</v>
      </c>
      <c r="B36" s="30">
        <f>+B9</f>
        <v>18654</v>
      </c>
      <c r="C36" s="30">
        <f aca="true" t="shared" si="7" ref="C36:I36">+C9</f>
        <v>18654</v>
      </c>
      <c r="D36" s="30">
        <f t="shared" si="7"/>
        <v>3218</v>
      </c>
      <c r="E36" s="30">
        <f t="shared" si="7"/>
        <v>17</v>
      </c>
      <c r="F36" s="30">
        <f t="shared" si="7"/>
        <v>3201</v>
      </c>
      <c r="G36" s="30">
        <f t="shared" si="7"/>
        <v>18654</v>
      </c>
      <c r="H36" s="30">
        <f t="shared" si="7"/>
        <v>3235.59</v>
      </c>
      <c r="I36" s="30">
        <f t="shared" si="7"/>
        <v>15418.41</v>
      </c>
      <c r="J36" s="31"/>
      <c r="K36" s="31"/>
    </row>
    <row r="37" spans="1:11" s="32" customFormat="1" ht="30">
      <c r="A37" s="33" t="s">
        <v>12</v>
      </c>
      <c r="B37" s="30">
        <f>+B11+B20+B24+B26+B28+B29+B30+B32</f>
        <v>17520</v>
      </c>
      <c r="C37" s="30">
        <f aca="true" t="shared" si="8" ref="C37:I37">+C11+C20+C24+C26+C28+C29+C30+C32</f>
        <v>17520</v>
      </c>
      <c r="D37" s="30">
        <f t="shared" si="8"/>
        <v>2977</v>
      </c>
      <c r="E37" s="30">
        <f t="shared" si="8"/>
        <v>17</v>
      </c>
      <c r="F37" s="30">
        <f>+F11+F20+F24+F26+F28+F29+F30+F32</f>
        <v>2960</v>
      </c>
      <c r="G37" s="30">
        <f t="shared" si="8"/>
        <v>17520</v>
      </c>
      <c r="H37" s="30">
        <f t="shared" si="8"/>
        <v>3235.59</v>
      </c>
      <c r="I37" s="30">
        <f t="shared" si="8"/>
        <v>14284.41</v>
      </c>
      <c r="J37" s="31"/>
      <c r="K37" s="31"/>
    </row>
    <row r="38" spans="1:11" s="32" customFormat="1" ht="30">
      <c r="A38" s="33" t="s">
        <v>13</v>
      </c>
      <c r="B38" s="33">
        <f>+B12+B18+B21+B27+B31+B33+B35</f>
        <v>1125</v>
      </c>
      <c r="C38" s="33">
        <f aca="true" t="shared" si="9" ref="C38:I38">+C12+C18+C21+C27+C31+C33+C35</f>
        <v>1125</v>
      </c>
      <c r="D38" s="33">
        <f t="shared" si="9"/>
        <v>240</v>
      </c>
      <c r="E38" s="33">
        <f t="shared" si="9"/>
        <v>0</v>
      </c>
      <c r="F38" s="33">
        <f t="shared" si="9"/>
        <v>240</v>
      </c>
      <c r="G38" s="33">
        <f t="shared" si="9"/>
        <v>1125</v>
      </c>
      <c r="H38" s="33">
        <f t="shared" si="9"/>
        <v>0</v>
      </c>
      <c r="I38" s="33">
        <f t="shared" si="9"/>
        <v>1125</v>
      </c>
      <c r="J38" s="31"/>
      <c r="K38" s="31"/>
    </row>
    <row r="40" ht="12.75">
      <c r="A40" s="19" t="s">
        <v>14</v>
      </c>
    </row>
    <row r="41" ht="12.75">
      <c r="G41" s="20" t="s">
        <v>15</v>
      </c>
    </row>
    <row r="42" spans="1:7" ht="12.75">
      <c r="A42" s="20" t="s">
        <v>16</v>
      </c>
      <c r="G42" s="40" t="s">
        <v>39</v>
      </c>
    </row>
    <row r="43" ht="12.75">
      <c r="A43" s="40" t="s">
        <v>38</v>
      </c>
    </row>
    <row r="44" ht="12.75">
      <c r="H44" s="21"/>
    </row>
  </sheetData>
  <sheetProtection/>
  <mergeCells count="7">
    <mergeCell ref="D6:F6"/>
    <mergeCell ref="G6:I6"/>
    <mergeCell ref="A3:I3"/>
    <mergeCell ref="A4:I4"/>
    <mergeCell ref="A6:A7"/>
    <mergeCell ref="C6:C7"/>
    <mergeCell ref="B6:B7"/>
  </mergeCells>
  <printOptions horizontalCentered="1" verticalCentered="1"/>
  <pageMargins left="0.196850393700787" right="0.196850393700787" top="0" bottom="0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liliana</cp:lastModifiedBy>
  <cp:lastPrinted>2014-10-20T08:48:27Z</cp:lastPrinted>
  <dcterms:created xsi:type="dcterms:W3CDTF">2012-06-13T12:28:57Z</dcterms:created>
  <dcterms:modified xsi:type="dcterms:W3CDTF">2014-10-28T06:38:17Z</dcterms:modified>
  <cp:category/>
  <cp:version/>
  <cp:contentType/>
  <cp:contentStatus/>
</cp:coreProperties>
</file>