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445" tabRatio="555" activeTab="1"/>
  </bookViews>
  <sheets>
    <sheet name="VENITURI" sheetId="1" r:id="rId1"/>
    <sheet name="CHELTUIELI " sheetId="2" r:id="rId2"/>
  </sheets>
  <definedNames>
    <definedName name="_xlfn.BAHTTEXT" hidden="1">#NAME?</definedName>
    <definedName name="_xlnm.Print_Area" localSheetId="1">'CHELTUIELI '!$A$1:$G$174</definedName>
    <definedName name="_xlnm.Print_Area" localSheetId="0">'VENITURI'!$A$1:$F$83</definedName>
    <definedName name="_xlnm.Print_Titles" localSheetId="1">'CHELTUIELI '!$3:$4</definedName>
    <definedName name="_xlnm.Print_Titles" localSheetId="0">'VENITURI'!$5:$6</definedName>
  </definedNames>
  <calcPr fullCalcOnLoad="1"/>
</workbook>
</file>

<file path=xl/sharedStrings.xml><?xml version="1.0" encoding="utf-8"?>
<sst xmlns="http://schemas.openxmlformats.org/spreadsheetml/2006/main" count="430" uniqueCount="385">
  <si>
    <t>Cod</t>
  </si>
  <si>
    <t>Denumire indicator</t>
  </si>
  <si>
    <t xml:space="preserve">B        </t>
  </si>
  <si>
    <t>50. 05</t>
  </si>
  <si>
    <t xml:space="preserve">CHELTUIELI- TOTAL      </t>
  </si>
  <si>
    <t>50.05.01</t>
  </si>
  <si>
    <t>CHELTUIELI CURENTE</t>
  </si>
  <si>
    <t>50.05.10</t>
  </si>
  <si>
    <t>TITLUL I CHELTUIELI DE PERSONAL</t>
  </si>
  <si>
    <t>50.05.20</t>
  </si>
  <si>
    <t>TITLUL II BUNURI SI SERVICII</t>
  </si>
  <si>
    <t>Ajutoare sociale</t>
  </si>
  <si>
    <t>Ajutoare sociale in numerar</t>
  </si>
  <si>
    <t>50.05.70</t>
  </si>
  <si>
    <t>CHELTUIELI DE CAPITAL</t>
  </si>
  <si>
    <t>50.05.71</t>
  </si>
  <si>
    <t>50.05.85</t>
  </si>
  <si>
    <t>PLATI EFECTUATE IN ANII PRECEDENTI SI RECUPERATE IN ANUL CURENT</t>
  </si>
  <si>
    <t>66.00.05</t>
  </si>
  <si>
    <t>66.00.05.01</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</si>
  <si>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</si>
  <si>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</si>
  <si>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</si>
  <si>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</si>
  <si>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</si>
  <si>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</si>
  <si>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</si>
  <si>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</si>
  <si>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</si>
  <si>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</si>
  <si>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</si>
  <si>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</si>
  <si>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</si>
  <si>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</si>
  <si>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</si>
  <si>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</si>
  <si>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</si>
  <si>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</si>
  <si>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</si>
  <si>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</si>
  <si>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</si>
  <si>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</si>
  <si>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</si>
  <si>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</si>
  <si>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</si>
  <si>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</si>
  <si>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</si>
  <si>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</si>
  <si>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</si>
  <si>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</si>
  <si>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</si>
  <si>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</si>
  <si>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</si>
  <si>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</si>
  <si>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</si>
  <si>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</si>
  <si>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</si>
  <si>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</si>
  <si>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</si>
  <si>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</si>
  <si>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</si>
  <si>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</si>
  <si>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</si>
  <si>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medical</t>
  </si>
  <si>
    <t>Materiale si prestari de servicii cu caracter functional pt ch.proprii</t>
  </si>
  <si>
    <t>66.05.20.01.30</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</si>
  <si>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</si>
  <si>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</si>
  <si>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</si>
  <si>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</si>
  <si>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</si>
  <si>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</si>
  <si>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</si>
  <si>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</si>
  <si>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</si>
  <si>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</si>
  <si>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</si>
  <si>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</si>
  <si>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</si>
  <si>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</si>
  <si>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66.05.20.13</t>
  </si>
  <si>
    <t>Pregatire profesionala</t>
  </si>
  <si>
    <t>66.05.20.14</t>
  </si>
  <si>
    <t>Protectia muncii</t>
  </si>
  <si>
    <t>66.05.20.30</t>
  </si>
  <si>
    <t>Alte cheltuieli</t>
  </si>
  <si>
    <t>66.05.20.30.04</t>
  </si>
  <si>
    <t>Chirii</t>
  </si>
  <si>
    <t>66.05.20.30.30</t>
  </si>
  <si>
    <t>Alte cheltuieli cu bunuri si servicii</t>
  </si>
  <si>
    <t>66.05.70</t>
  </si>
  <si>
    <t>66.05.71</t>
  </si>
  <si>
    <t>66.05.71.01</t>
  </si>
  <si>
    <t>66.05.71.01.02</t>
  </si>
  <si>
    <t>Masini, echipamente si mijloace de transport</t>
  </si>
  <si>
    <t>66.05.71.01.30</t>
  </si>
  <si>
    <t>Alte active fixe</t>
  </si>
  <si>
    <t>Administratia centrala</t>
  </si>
  <si>
    <t>66.05.02</t>
  </si>
  <si>
    <t>66.05.03</t>
  </si>
  <si>
    <t>Produse farmaceutice, materiale sanitare specifice si dispozitive medicale</t>
  </si>
  <si>
    <t>66.05.03.01</t>
  </si>
  <si>
    <t>66.05.03.02</t>
  </si>
  <si>
    <t>66.05.03.03</t>
  </si>
  <si>
    <t>66.05.03.04</t>
  </si>
  <si>
    <t>66.05.03.05</t>
  </si>
  <si>
    <t>66.05.04</t>
  </si>
  <si>
    <t>Servicii medicale in ambulator</t>
  </si>
  <si>
    <t>66.05.04.01</t>
  </si>
  <si>
    <t xml:space="preserve">   - activitate curenta</t>
  </si>
  <si>
    <t xml:space="preserve">  - centre de permanenta</t>
  </si>
  <si>
    <t>66.05.04.02</t>
  </si>
  <si>
    <t>66.05.04.03</t>
  </si>
  <si>
    <t>66.05.04.04</t>
  </si>
  <si>
    <t>66.05.04.05</t>
  </si>
  <si>
    <t>66.05.05</t>
  </si>
  <si>
    <t>66.05.06</t>
  </si>
  <si>
    <t>Servicii medicale in unitati sanitare cu paturi</t>
  </si>
  <si>
    <t>66.05.06.01</t>
  </si>
  <si>
    <t>66.05.06.04</t>
  </si>
  <si>
    <t>66.05.07</t>
  </si>
  <si>
    <t>66.05.11</t>
  </si>
  <si>
    <t xml:space="preserve"> Plati efectuate in anii precedenti si recuperate in anul curent</t>
  </si>
  <si>
    <t>68.05.01</t>
  </si>
  <si>
    <t>68.05.57.00</t>
  </si>
  <si>
    <t>68.05.57.02</t>
  </si>
  <si>
    <t>68.05.57.02.01</t>
  </si>
  <si>
    <t>68.05.05</t>
  </si>
  <si>
    <t>Asistenta sociala in caz de boli si invaliditati</t>
  </si>
  <si>
    <t>68.05.05.01</t>
  </si>
  <si>
    <t>Asistenta sociala in caz de boli</t>
  </si>
  <si>
    <t>68.05.06</t>
  </si>
  <si>
    <t>Asistenta sociala pentru familie si copii</t>
  </si>
  <si>
    <t>68.05.85</t>
  </si>
  <si>
    <t xml:space="preserve"> Plati efectuate in anii precedenti si recuperate in anul curent - Asistenta sociala</t>
  </si>
  <si>
    <t>REZERVE</t>
  </si>
  <si>
    <t>97.05.02</t>
  </si>
  <si>
    <t>Fond de rezerva al Casei Nationale de Asigurari de Sanatate</t>
  </si>
  <si>
    <t>DIRECTOR,</t>
  </si>
  <si>
    <t>Ec.Mihaela CONSTANTIN</t>
  </si>
  <si>
    <t xml:space="preserve">mii lei </t>
  </si>
  <si>
    <t>00.01.05</t>
  </si>
  <si>
    <t>VENITURI -TOTAL</t>
  </si>
  <si>
    <t xml:space="preserve">I. VENITURI CURENTE          </t>
  </si>
  <si>
    <t xml:space="preserve">B. CONTRIBUTII DE ASIGURARI            </t>
  </si>
  <si>
    <t>20.05</t>
  </si>
  <si>
    <t xml:space="preserve">CONTRIBUTIILE ANGAJATORILOR  </t>
  </si>
  <si>
    <t>20.05.03</t>
  </si>
  <si>
    <t>Contributii de asigurari sociale de sanatate datorate de angajatori</t>
  </si>
  <si>
    <t>20.05.03.01</t>
  </si>
  <si>
    <t>20.05.03.02</t>
  </si>
  <si>
    <t>Contributii pt. asigurari sociale de sanatate datorate de persoanele aflate in somaj</t>
  </si>
  <si>
    <t>20.05.03.04</t>
  </si>
  <si>
    <t>20.05.03.05</t>
  </si>
  <si>
    <t>20.05.03.06</t>
  </si>
  <si>
    <t>21.05</t>
  </si>
  <si>
    <t>CONTRIBUTIILE ASIGURATILOR</t>
  </si>
  <si>
    <t>21.05.03</t>
  </si>
  <si>
    <t>Contributii de asigurari sociale de sanatate datorate de asigurati</t>
  </si>
  <si>
    <t>21.05.03.01</t>
  </si>
  <si>
    <t xml:space="preserve">Contributia datorata de persoane asigurate care au calitatea de angajat </t>
  </si>
  <si>
    <t>21.05.03.02</t>
  </si>
  <si>
    <t>21.05.03.03</t>
  </si>
  <si>
    <t>21.05.03.04</t>
  </si>
  <si>
    <t>Contributia datorata de pensionari</t>
  </si>
  <si>
    <t>21.05.05</t>
  </si>
  <si>
    <t>Contributii facultative ale asiguratilor</t>
  </si>
  <si>
    <t>21.05.50</t>
  </si>
  <si>
    <t>Alte contributii pentru asigurari sociale datorate de asigurati</t>
  </si>
  <si>
    <t>29.00.05</t>
  </si>
  <si>
    <t xml:space="preserve">C.VENITURI NEFISCALE         </t>
  </si>
  <si>
    <t xml:space="preserve">C1.VENITURI DIN PROPRIETATE       </t>
  </si>
  <si>
    <t>30.05</t>
  </si>
  <si>
    <t xml:space="preserve">VENITURI DIN PROPRIETATE       </t>
  </si>
  <si>
    <t>30.05.50</t>
  </si>
  <si>
    <t>Alte venituri din proprietate</t>
  </si>
  <si>
    <t>31.05</t>
  </si>
  <si>
    <t>Venituri din dobanzi</t>
  </si>
  <si>
    <t>31.05.03</t>
  </si>
  <si>
    <t>Alte venituri din dobanzi</t>
  </si>
  <si>
    <t>36.05</t>
  </si>
  <si>
    <t>DIVERSE VENITURI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</si>
  <si>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</si>
  <si>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</si>
  <si>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</si>
  <si>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</si>
  <si>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</si>
  <si>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</si>
  <si>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</si>
  <si>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</si>
  <si>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</si>
  <si>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</si>
  <si>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</si>
  <si>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</si>
  <si>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</si>
  <si>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</si>
  <si>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</si>
  <si>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</si>
  <si>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</si>
  <si>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42.05.27</t>
  </si>
  <si>
    <t xml:space="preserve"> Contributii de asigurari de sanatate pentru persoanele aflate in concediu pentru cresterea copilului</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</si>
  <si>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</si>
  <si>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</si>
  <si>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</si>
  <si>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</si>
  <si>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</si>
  <si>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</si>
  <si>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</si>
  <si>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</si>
  <si>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</si>
  <si>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</si>
  <si>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Contributii de asigurari de sanatate pentru persoanele beneficiare de ajutor social</t>
  </si>
  <si>
    <t>43.05.12</t>
  </si>
  <si>
    <t>Sume alocate din veniturile proprii ale Ministerului Sanatatii Publice</t>
  </si>
  <si>
    <t>Contributii de la persoane juridice sau fizice care angajeaza personal salariat</t>
  </si>
  <si>
    <t xml:space="preserve">Contributii  pentru concedii si indemnizatii de la persoane juridice sau fizice </t>
  </si>
  <si>
    <t xml:space="preserve">Contributii pentru concedii sau indemnizatii  datorate de persoanele aflate in somaj </t>
  </si>
  <si>
    <t xml:space="preserve">Contributia suportata de angajator pentru concedii si indemnizatii datoarata de persoanele aflate in incapacitate temporara de munca din cauza de accident de munca sau boala profesionala </t>
  </si>
  <si>
    <t>Contributia pentru concedii si indemnizatii datorate de asigurati</t>
  </si>
  <si>
    <t>30. 00.05</t>
  </si>
  <si>
    <t>33.00.05</t>
  </si>
  <si>
    <t>C2 VANZARI DE BUNURI SI SERVICII</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</si>
  <si>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</si>
  <si>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</si>
  <si>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Raspundem de realitatea si exactitatea datelor</t>
  </si>
  <si>
    <t>Presedinte - Director General</t>
  </si>
  <si>
    <t>Director Executiv - Management Economic</t>
  </si>
  <si>
    <t>00.02.05</t>
  </si>
  <si>
    <t>20. 00.05</t>
  </si>
  <si>
    <t>TITLUL III DOBANZI</t>
  </si>
  <si>
    <t>TITLUL IX ASISTENTA SOCIALA</t>
  </si>
  <si>
    <t>TITLUL XII ACTIVE NEFINANCIARE</t>
  </si>
  <si>
    <t>Partea a III-a CHELTUIELI SOCIAL - CULTURALE</t>
  </si>
  <si>
    <t>Materiale si prestari de servicii cu caracter functional din care:</t>
  </si>
  <si>
    <t>Alte dobanzi</t>
  </si>
  <si>
    <t>Dobanda datorata trezoreriei statului</t>
  </si>
  <si>
    <t>Active fixe</t>
  </si>
  <si>
    <t>Medicamente cu si fara contributie personala</t>
  </si>
  <si>
    <t>ASIGURARI SI ASISTENTA SOCIALA</t>
  </si>
  <si>
    <r>
      <t>TITLUL</t>
    </r>
    <r>
      <rPr>
        <b/>
        <i/>
        <sz val="10"/>
        <rFont val="Arial"/>
        <family val="2"/>
      </rPr>
      <t xml:space="preserve"> IX</t>
    </r>
    <r>
      <rPr>
        <b/>
        <sz val="10"/>
        <rFont val="Arial"/>
        <family val="2"/>
      </rPr>
      <t xml:space="preserve"> ASISTENTA SOCIALA</t>
    </r>
  </si>
  <si>
    <t>Asistenta medicala primara, din care:</t>
  </si>
  <si>
    <t>Asistenta medicala stomatologica, din care:</t>
  </si>
  <si>
    <t>Asistenta medicala pentru specialitati paraclinice, din care:</t>
  </si>
  <si>
    <t xml:space="preserve">Asistenta medicala in centrele medicale multifunctionale, din care: </t>
  </si>
  <si>
    <t xml:space="preserve">   -  sume pentru servicii medicale tratament si medicatie pentru personalul contractual din sistemul sanitar</t>
  </si>
  <si>
    <t>66.05.30</t>
  </si>
  <si>
    <t>66.05.30.03</t>
  </si>
  <si>
    <t>66.05.30.03.02</t>
  </si>
  <si>
    <t>50.05.30</t>
  </si>
  <si>
    <t>66.00.05.01.57</t>
  </si>
  <si>
    <t>50.05.57</t>
  </si>
  <si>
    <t>97.05</t>
  </si>
  <si>
    <t>66.05.85</t>
  </si>
  <si>
    <t>Incasari realizate cumulat</t>
  </si>
  <si>
    <t>Incasari realizate luna curenta</t>
  </si>
  <si>
    <t xml:space="preserve">Plati efectuate cumulat </t>
  </si>
  <si>
    <t>Plati efectuate luna curenta</t>
  </si>
  <si>
    <t>Prevederi bugetare aprobate la finele perioadei de raportare</t>
  </si>
  <si>
    <t>Credite de angajament</t>
  </si>
  <si>
    <t>Credite bugetare anuale aprobate la finele perioadei de raportare</t>
  </si>
  <si>
    <t>Intocmit,</t>
  </si>
  <si>
    <t>Nume Prenume</t>
  </si>
  <si>
    <t>Nr. Telefon</t>
  </si>
  <si>
    <t>21.05.09</t>
  </si>
  <si>
    <t>Contributii de asigurari sociale de sanatate de la persoane care realizeaza venituri de natura profesionala cu caracter ocazional.</t>
  </si>
  <si>
    <t>42.05.47</t>
  </si>
  <si>
    <t>66.05.71.01.03</t>
  </si>
  <si>
    <t>Mobilier, aparatura birotica si alte active corporale</t>
  </si>
  <si>
    <t>Spitale generale</t>
  </si>
  <si>
    <t>42.05.48</t>
  </si>
  <si>
    <t>42.05.49</t>
  </si>
  <si>
    <t>Contributii de asigurari de sanatate pentru cetateni straini aflati in centrele de cazare</t>
  </si>
  <si>
    <t>Contributii de asigurari de sanatate pentru personalul monahal al cultelor recunoscute</t>
  </si>
  <si>
    <t>43.05.18</t>
  </si>
  <si>
    <t>Contributii de asigurari de sanatate pentru cetatenii romani victime ale traficului de persoane pentru o perioada de cel mult 12 luni</t>
  </si>
  <si>
    <t>42.05.50</t>
  </si>
  <si>
    <t>Contributii de asigurari de sanatate pentru persoanele care se afla in executarea masurilor prevazute la art.105, 113 si 114 din Codul penal, precum si pentru persoanele care se afla in perioada de amanare sau intrerupere a executarii pedepsei private de libertate</t>
  </si>
  <si>
    <t>Servicii de urgenta prespitalicesti si transport sanitar, din care:</t>
  </si>
  <si>
    <t xml:space="preserve">    ~ unitati publice</t>
  </si>
  <si>
    <t xml:space="preserve">    ~ unitati private</t>
  </si>
  <si>
    <t xml:space="preserve">    ~ activitatea curenta</t>
  </si>
  <si>
    <t>45.05</t>
  </si>
  <si>
    <t>SUME PRIMITE DE LA UE/ALTI DONATORI IN CONTUL PLATILOR EFECTUATE SI PREFINANTARI</t>
  </si>
  <si>
    <t>45.05.01</t>
  </si>
  <si>
    <t>Fondul European de Dezvoltare Regionala</t>
  </si>
  <si>
    <t>45.05.02</t>
  </si>
  <si>
    <t>Fondul Social European</t>
  </si>
  <si>
    <t>50.05.56</t>
  </si>
  <si>
    <t>TITLUL VIII PROIECTE CU FINANTARE DIN FONDURI EXTERNE NERAMBURSABILE (FEN) POSTADERARE</t>
  </si>
  <si>
    <t>Fondul European de Dezvoltare Regionala (FEDR)</t>
  </si>
  <si>
    <t>Fondul Social European (FSE)</t>
  </si>
  <si>
    <t>66.05.56</t>
  </si>
  <si>
    <t>66.05.56.01</t>
  </si>
  <si>
    <t>66.05.56.02</t>
  </si>
  <si>
    <t>Contributii de asigurari de sanatate pentru pensionari</t>
  </si>
  <si>
    <t>42.05.30</t>
  </si>
  <si>
    <t>Consultanta si expertiza</t>
  </si>
  <si>
    <t xml:space="preserve">    ~ personal contractual</t>
  </si>
  <si>
    <t xml:space="preserve">    ~ medicamente 40% - pentru pensionarii cu pensii de pana la 700 lei/prevazute a fi finantate din veniturile proprii ale M.S. sub forma de transferuri catre bugetul F.N.U.A.S.S.</t>
  </si>
  <si>
    <t>66.05.20.12</t>
  </si>
  <si>
    <t>42.05.53</t>
  </si>
  <si>
    <t xml:space="preserve">Sume alocate din bugetul de stat, altele decat cele de echilibrare, prin bugetul Ministerului Sanatatii </t>
  </si>
  <si>
    <t>12.05</t>
  </si>
  <si>
    <t>12.05.09</t>
  </si>
  <si>
    <t>Alte impozite si taxe generale pe bunuri si servicii</t>
  </si>
  <si>
    <t>Venituri din contributia datorata pentru medicamente finantate din Fondul national unic de asigurari sociale de sanatate si din bugetul Ministerului Sanatatii</t>
  </si>
  <si>
    <t xml:space="preserve">Subventii primite de bugetul fondului national unic de asigurari sociale de sanatate </t>
  </si>
  <si>
    <t>21.05.03.05</t>
  </si>
  <si>
    <t>Contibutii de asigurari sociale de sanatate restituite</t>
  </si>
  <si>
    <t>Contributii de asigurari sociale de sanatate datorate de persoane care realizeaza venituri din activitati independente si alte activitati si persoanele care nu realizeaza venituri</t>
  </si>
  <si>
    <t>21.05.16</t>
  </si>
  <si>
    <t>21.05.17</t>
  </si>
  <si>
    <t>21.05.18</t>
  </si>
  <si>
    <t>21.05.19</t>
  </si>
  <si>
    <t>21.05.20</t>
  </si>
  <si>
    <t>21.05.21</t>
  </si>
  <si>
    <t>Contributia individuala de asigurari sociale de sanatate datorata de persoanele care realizeaza venituri din drepturi de proprietate intelectuala</t>
  </si>
  <si>
    <t>Contributia individuala de asigurari sociale de sanatate datorata de persoanele care realizeaza venituri din activitati desfasurate in baza contractelor/conventiilor civile incheiate potrivit Codului civil, precum si a contractelor pe agent</t>
  </si>
  <si>
    <t>Contributia individuala de asigurari sociale de sanatate datorata de persoanele care realizeaza venituri din activitatea de expertiza contabila si tehnica, judiciara si extrajudiciara</t>
  </si>
  <si>
    <t>Contributia individuala de asigurari sociale de sanatate datorata de persoanele care realizeaza venitul obtinut dintr-o asociere cu o microintreprindere care nu genereza o persoana juridica</t>
  </si>
  <si>
    <t>Contributia individuala de asigurari sociale de sanatate datorata de persoanele care realizeaza venituri , in regim de retinere la sursa a impozitului pe venit, din asocierile fara personalitate juridica</t>
  </si>
  <si>
    <t>Contributia individuala de asigurari sociale de sanatate datorata de persoanele care realizeaza venituri , in regim de retinere la sursa a impozitului pe venit, din activitati agricole</t>
  </si>
  <si>
    <t>12.05.10</t>
  </si>
  <si>
    <t>Venituri din contributia datorata pentru medicamente finantate din Fondul national unic de asigurari sociale de sanatate pana la data de 30 septembrie 2011</t>
  </si>
  <si>
    <t>Constructii</t>
  </si>
  <si>
    <t>Reparatii capitale aferente activelor fixe</t>
  </si>
  <si>
    <t xml:space="preserve">    ~ Subprogramul de monitorizarea activa a terapiilor specifice oncologice </t>
  </si>
  <si>
    <t xml:space="preserve">                   ~ PET - CT</t>
  </si>
  <si>
    <t xml:space="preserve">    ~  sume pentru evaluarea anuala a bolnavilor cu diabet zaharat (hemoglobina glicata)</t>
  </si>
  <si>
    <r>
      <t xml:space="preserve">    ~ activitatea curenta</t>
    </r>
    <r>
      <rPr>
        <sz val="10"/>
        <color indexed="9"/>
        <rFont val="Arial"/>
        <family val="2"/>
      </rPr>
      <t xml:space="preserve">, </t>
    </r>
    <r>
      <rPr>
        <sz val="10"/>
        <rFont val="Arial"/>
        <family val="2"/>
      </rPr>
      <t>din care:</t>
    </r>
  </si>
  <si>
    <t>Alte drepturi salariale in bani, din care:</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</si>
  <si>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</si>
  <si>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</si>
  <si>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</si>
  <si>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</si>
  <si>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</si>
  <si>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</si>
  <si>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</si>
  <si>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</si>
  <si>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</si>
  <si>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 xml:space="preserve">           -hotarari judecatoresti conform OUG 71/2009; OUG 92/2012</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</si>
  <si>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</si>
  <si>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</si>
  <si>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</si>
  <si>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</si>
  <si>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</si>
  <si>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</si>
  <si>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</si>
  <si>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</si>
  <si>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</si>
  <si>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</si>
  <si>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</si>
  <si>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</si>
  <si>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 xml:space="preserve"> Plati efectuate in anii precedenti si recuperate in anul curent- Sanatate</t>
  </si>
  <si>
    <t>Servicii medicale de hemodializa si dializa peritoneala,din care:</t>
  </si>
  <si>
    <t>Dispozitive si echipamente medicale, din care:</t>
  </si>
  <si>
    <t>Asistenta medicala  pentru specialitati clinice, din care:</t>
  </si>
  <si>
    <t>Unitati de recuperare-reabilitare a sanatatii, din care:</t>
  </si>
  <si>
    <t>Ingrijiri medicale la domiciliu, din care:</t>
  </si>
  <si>
    <t>Prestatii medicale acordate in baza documentelor internationale, din care:</t>
  </si>
  <si>
    <t>Servicii publice descentralizate, din care:</t>
  </si>
  <si>
    <t>Indemnizatii de detasare</t>
  </si>
  <si>
    <t>21.05.22</t>
  </si>
  <si>
    <t>Contributia individuala de asigurari sociale de sanatate datorata de persoanele care realizeaza venituri din arendarea bunurilor agricole</t>
  </si>
  <si>
    <t>20.05.03.03</t>
  </si>
  <si>
    <t>Veniuri incasate in urma valorificarii creantelor de catre  AVAS</t>
  </si>
  <si>
    <t>Salarii de baza din care:</t>
  </si>
  <si>
    <t xml:space="preserve">      -salarii de baza</t>
  </si>
  <si>
    <t xml:space="preserve">      -concedii medicale</t>
  </si>
  <si>
    <t xml:space="preserve">      -altele</t>
  </si>
  <si>
    <t xml:space="preserve">           -concedii medicale</t>
  </si>
  <si>
    <t xml:space="preserve">           -altele</t>
  </si>
  <si>
    <t xml:space="preserve">Prevederi bugetare trimestriale </t>
  </si>
  <si>
    <t>Credite bugetare trimestriale cumulate</t>
  </si>
  <si>
    <t>21.05.23</t>
  </si>
  <si>
    <t>Contributia individuala de asigurari sociale de sanatate datorata de persoanele care realizeaza venituri din cedarea folosintei bunurilor</t>
  </si>
  <si>
    <t>Venituri din compensarea creantelor din despagubiri</t>
  </si>
  <si>
    <t>Alte bunuri si servicii pentru intretinere si functionare, din care:</t>
  </si>
  <si>
    <t xml:space="preserve"> - sume pentru servicii poştale în vederea distribuţiei cardurilor naţionale </t>
  </si>
  <si>
    <t xml:space="preserve"> Subprogramul de reconstructie mamara dupa afectiuni oncologice prin endoprotezare</t>
  </si>
  <si>
    <t>CONT DE EXECUTIE CHELTUIELI SEPTEMBRIE 2014</t>
  </si>
  <si>
    <t>CONT DE EXECUTIE VENITURI SEPTEMBRIE 2014</t>
  </si>
  <si>
    <t>Ing. Polak Mihaela Simona</t>
  </si>
  <si>
    <t>Ec. Ivanov Lucian</t>
  </si>
  <si>
    <t>Ec. Vlasici Maria</t>
  </si>
</sst>
</file>

<file path=xl/styles.xml><?xml version="1.0" encoding="utf-8"?>
<styleSheet xmlns="http://schemas.openxmlformats.org/spreadsheetml/2006/main">
  <numFmts count="6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_ ;[Red]\-#,##0.00\ "/>
    <numFmt numFmtId="176" formatCode="#,##0.00;[Red]#,##0.00"/>
    <numFmt numFmtId="177" formatCode="0.00;[Red]0.00"/>
    <numFmt numFmtId="178" formatCode="#,##0_ ;[Red]\-#,##0\ "/>
    <numFmt numFmtId="179" formatCode="0_ ;[Red]\-0\ "/>
    <numFmt numFmtId="180" formatCode="#,##0.00_ ;\-#,##0.00\ "/>
    <numFmt numFmtId="181" formatCode="_-* #,##0\ _L_E_I_-;\-* #,##0\ _L_E_I_-;_-* &quot;-&quot;\ _L_E_I_-;_-@_-"/>
    <numFmt numFmtId="182" formatCode="_-* #,##0.00\ _L_E_I_-;\-* #,##0.00\ _L_E_I_-;_-* &quot;-&quot;??\ _L_E_I_-;_-@_-"/>
    <numFmt numFmtId="183" formatCode="#,##0.0000"/>
    <numFmt numFmtId="184" formatCode="#,##0.000000000"/>
    <numFmt numFmtId="185" formatCode="#,##0.00000000000000"/>
    <numFmt numFmtId="186" formatCode="#,##0.0000000000000000"/>
    <numFmt numFmtId="187" formatCode="#,##0.0000000"/>
    <numFmt numFmtId="188" formatCode="#,##0.0_ ;[Red]\-#,##0.0\ "/>
    <numFmt numFmtId="189" formatCode="0.00000"/>
    <numFmt numFmtId="190" formatCode="0.0000"/>
    <numFmt numFmtId="191" formatCode="0.000"/>
    <numFmt numFmtId="192" formatCode="0.0"/>
    <numFmt numFmtId="193" formatCode="0.000000000"/>
    <numFmt numFmtId="194" formatCode="0.00000000"/>
    <numFmt numFmtId="195" formatCode="0.0000000"/>
    <numFmt numFmtId="196" formatCode="0.000000"/>
    <numFmt numFmtId="197" formatCode="&quot;Da&quot;;&quot;Da&quot;;&quot;Nu&quot;"/>
    <numFmt numFmtId="198" formatCode="&quot;Adevărat&quot;;&quot;Adevărat&quot;;&quot;Fals&quot;"/>
    <numFmt numFmtId="199" formatCode="&quot;Activat&quot;;&quot;Activat&quot;;&quot;Dezactivat&quot;"/>
    <numFmt numFmtId="200" formatCode="#,##0.00000"/>
    <numFmt numFmtId="201" formatCode="#,##0.000000"/>
    <numFmt numFmtId="202" formatCode="#,##0.00000000"/>
    <numFmt numFmtId="203" formatCode="#,##0.0000000000"/>
    <numFmt numFmtId="204" formatCode="#,##0.00000000000"/>
    <numFmt numFmtId="205" formatCode="#,##0;[Red]#,##0"/>
    <numFmt numFmtId="206" formatCode="0_ ;\-0\ "/>
    <numFmt numFmtId="207" formatCode="_-* #,##0\ _L_e_i_-;\-* #,##0\ _L_e_i_-;_-* &quot;-&quot;\ _L_e_i_-;_-@_-"/>
    <numFmt numFmtId="208" formatCode="_-* #,##0.00\ _L_e_i_-;\-* #,##0.00\ _L_e_i_-;_-* &quot;-&quot;??\ _L_e_i_-;_-@_-"/>
    <numFmt numFmtId="209" formatCode="#,##0.0\ &quot;lei&quot;"/>
    <numFmt numFmtId="210" formatCode="#,##0.000000000000"/>
    <numFmt numFmtId="211" formatCode="[$-418]d\ mmmm\ yyyy"/>
    <numFmt numFmtId="212" formatCode="[$-418]mmmm\-yy;@"/>
    <numFmt numFmtId="213" formatCode="#,##0.0000000000000"/>
    <numFmt numFmtId="214" formatCode="#,##0.000000000000000"/>
    <numFmt numFmtId="215" formatCode="#,##0.00000000000000000"/>
    <numFmt numFmtId="216" formatCode="#,##0.000000000000000000"/>
  </numFmts>
  <fonts count="32">
    <font>
      <sz val="10"/>
      <name val="Arial"/>
      <family val="0"/>
    </font>
    <font>
      <u val="single"/>
      <sz val="10"/>
      <color indexed="12"/>
      <name val="Arial"/>
      <family val="0"/>
    </font>
    <font>
      <u val="single"/>
      <sz val="10"/>
      <color indexed="36"/>
      <name val="Arial"/>
      <family val="0"/>
    </font>
    <font>
      <b/>
      <i/>
      <sz val="14"/>
      <name val="Arial"/>
      <family val="2"/>
    </font>
    <font>
      <b/>
      <i/>
      <sz val="10"/>
      <name val="Arial"/>
      <family val="2"/>
    </font>
    <font>
      <b/>
      <sz val="9"/>
      <name val="Arial"/>
      <family val="2"/>
    </font>
    <font>
      <sz val="8"/>
      <name val="Arial"/>
      <family val="2"/>
    </font>
    <font>
      <sz val="9"/>
      <name val="Arial"/>
      <family val="2"/>
    </font>
    <font>
      <b/>
      <sz val="10"/>
      <name val="Arial"/>
      <family val="2"/>
    </font>
    <font>
      <b/>
      <i/>
      <sz val="8"/>
      <name val="Arial"/>
      <family val="2"/>
    </font>
    <font>
      <i/>
      <sz val="8"/>
      <name val="Arial"/>
      <family val="2"/>
    </font>
    <font>
      <sz val="11"/>
      <name val="Times New Roman CE"/>
      <family val="0"/>
    </font>
    <font>
      <sz val="10"/>
      <color indexed="8"/>
      <name val="Arial"/>
      <family val="2"/>
    </font>
    <font>
      <sz val="11"/>
      <name val="Arial"/>
      <family val="2"/>
    </font>
    <font>
      <i/>
      <sz val="11"/>
      <name val="Arial"/>
      <family val="2"/>
    </font>
    <font>
      <b/>
      <sz val="12"/>
      <name val="Arial"/>
      <family val="2"/>
    </font>
    <font>
      <b/>
      <sz val="14"/>
      <name val="Arial"/>
      <family val="2"/>
    </font>
    <font>
      <b/>
      <i/>
      <sz val="11"/>
      <name val="Arial"/>
      <family val="2"/>
    </font>
    <font>
      <b/>
      <sz val="11"/>
      <name val="Arial"/>
      <family val="2"/>
    </font>
    <font>
      <b/>
      <i/>
      <sz val="11"/>
      <color indexed="10"/>
      <name val="Arial"/>
      <family val="2"/>
    </font>
    <font>
      <b/>
      <sz val="9"/>
      <color indexed="10"/>
      <name val="Arial"/>
      <family val="2"/>
    </font>
    <font>
      <sz val="10"/>
      <color indexed="10"/>
      <name val="Arial"/>
      <family val="2"/>
    </font>
    <font>
      <b/>
      <i/>
      <sz val="10"/>
      <color indexed="10"/>
      <name val="Arial"/>
      <family val="2"/>
    </font>
    <font>
      <i/>
      <sz val="8"/>
      <color indexed="10"/>
      <name val="Arial"/>
      <family val="2"/>
    </font>
    <font>
      <b/>
      <i/>
      <sz val="12"/>
      <name val="Arial"/>
      <family val="2"/>
    </font>
    <font>
      <sz val="10"/>
      <color indexed="9"/>
      <name val="Arial"/>
      <family val="2"/>
    </font>
    <font>
      <i/>
      <sz val="10"/>
      <name val="Arial"/>
      <family val="2"/>
    </font>
    <font>
      <i/>
      <sz val="9"/>
      <name val="Arial"/>
      <family val="2"/>
    </font>
    <font>
      <i/>
      <sz val="10"/>
      <color indexed="8"/>
      <name val="Arial"/>
      <family val="2"/>
    </font>
    <font>
      <b/>
      <sz val="10"/>
      <color indexed="10"/>
      <name val="Arial"/>
      <family val="2"/>
    </font>
    <font>
      <b/>
      <sz val="10"/>
      <color indexed="45"/>
      <name val="Arial"/>
      <family val="0"/>
    </font>
    <font>
      <sz val="10"/>
      <color indexed="45"/>
      <name val="Arial"/>
      <family val="0"/>
    </font>
  </fonts>
  <fills count="5">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45"/>
        <bgColor indexed="64"/>
      </patternFill>
    </fill>
  </fills>
  <borders count="2">
    <border>
      <left/>
      <right/>
      <top/>
      <bottom/>
      <diagonal/>
    </border>
    <border>
      <left style="hair"/>
      <right style="hair"/>
      <top style="hair"/>
      <bottom style="hair"/>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77">
    <xf numFmtId="0" fontId="0" fillId="0" borderId="0" xfId="0" applyAlignment="1">
      <alignment/>
    </xf>
    <xf numFmtId="0" fontId="0" fillId="0" borderId="0" xfId="0" applyFill="1" applyAlignment="1">
      <alignment/>
    </xf>
    <xf numFmtId="3" fontId="0" fillId="0" borderId="0" xfId="0" applyNumberFormat="1" applyFill="1" applyAlignment="1">
      <alignment/>
    </xf>
    <xf numFmtId="49" fontId="6" fillId="0" borderId="0" xfId="0" applyNumberFormat="1" applyFont="1" applyFill="1" applyBorder="1" applyAlignment="1">
      <alignment vertical="top" wrapText="1"/>
    </xf>
    <xf numFmtId="3" fontId="7" fillId="0" borderId="0" xfId="0" applyNumberFormat="1" applyFont="1" applyFill="1" applyBorder="1" applyAlignment="1">
      <alignment/>
    </xf>
    <xf numFmtId="3" fontId="8" fillId="0" borderId="0" xfId="0" applyNumberFormat="1" applyFont="1" applyFill="1" applyBorder="1" applyAlignment="1">
      <alignment horizontal="center" wrapText="1"/>
    </xf>
    <xf numFmtId="0" fontId="0" fillId="0" borderId="0" xfId="0" applyFill="1" applyBorder="1" applyAlignment="1">
      <alignment/>
    </xf>
    <xf numFmtId="0" fontId="7" fillId="0" borderId="0" xfId="0" applyFont="1" applyFill="1" applyAlignment="1">
      <alignment/>
    </xf>
    <xf numFmtId="0" fontId="10" fillId="0" borderId="0" xfId="0" applyFont="1" applyFill="1" applyAlignment="1">
      <alignment/>
    </xf>
    <xf numFmtId="4" fontId="8" fillId="0" borderId="0" xfId="0" applyNumberFormat="1" applyFont="1" applyFill="1" applyBorder="1" applyAlignment="1">
      <alignment/>
    </xf>
    <xf numFmtId="0" fontId="8" fillId="0" borderId="0" xfId="0" applyFont="1" applyFill="1" applyAlignment="1">
      <alignment/>
    </xf>
    <xf numFmtId="0" fontId="0" fillId="0" borderId="0" xfId="0" applyFont="1" applyFill="1" applyAlignment="1">
      <alignment/>
    </xf>
    <xf numFmtId="4" fontId="0" fillId="0" borderId="0" xfId="0" applyNumberFormat="1" applyFill="1" applyBorder="1" applyAlignment="1">
      <alignment/>
    </xf>
    <xf numFmtId="0" fontId="0" fillId="0" borderId="0" xfId="0" applyFont="1" applyFill="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0" fillId="0" borderId="0" xfId="0" applyFill="1" applyAlignment="1">
      <alignment wrapText="1"/>
    </xf>
    <xf numFmtId="0" fontId="8" fillId="0" borderId="0" xfId="0" applyFont="1" applyFill="1" applyAlignment="1">
      <alignment vertical="center" wrapText="1"/>
    </xf>
    <xf numFmtId="49" fontId="5" fillId="0" borderId="1" xfId="0" applyNumberFormat="1" applyFont="1" applyFill="1" applyBorder="1" applyAlignment="1">
      <alignment horizontal="left"/>
    </xf>
    <xf numFmtId="49" fontId="7" fillId="0" borderId="1" xfId="0" applyNumberFormat="1" applyFont="1" applyFill="1" applyBorder="1" applyAlignment="1">
      <alignment horizontal="left"/>
    </xf>
    <xf numFmtId="4" fontId="0" fillId="0" borderId="1" xfId="0" applyNumberFormat="1" applyFont="1" applyFill="1" applyBorder="1" applyAlignment="1">
      <alignment wrapText="1"/>
    </xf>
    <xf numFmtId="4" fontId="8" fillId="0" borderId="1" xfId="0" applyNumberFormat="1" applyFont="1" applyFill="1" applyBorder="1" applyAlignment="1">
      <alignment wrapText="1"/>
    </xf>
    <xf numFmtId="4" fontId="0" fillId="0" borderId="1" xfId="0" applyNumberFormat="1" applyFont="1" applyFill="1" applyBorder="1" applyAlignment="1">
      <alignment wrapText="1"/>
    </xf>
    <xf numFmtId="4" fontId="12" fillId="0" borderId="1" xfId="0" applyNumberFormat="1" applyFont="1" applyFill="1" applyBorder="1" applyAlignment="1">
      <alignment wrapText="1"/>
    </xf>
    <xf numFmtId="49" fontId="7" fillId="0" borderId="1" xfId="0" applyNumberFormat="1" applyFont="1" applyFill="1" applyBorder="1" applyAlignment="1" applyProtection="1">
      <alignment horizontal="left" vertical="center"/>
      <protection/>
    </xf>
    <xf numFmtId="4" fontId="12" fillId="0" borderId="1" xfId="0" applyNumberFormat="1" applyFont="1" applyFill="1" applyBorder="1" applyAlignment="1" applyProtection="1">
      <alignment horizontal="left" wrapText="1"/>
      <protection/>
    </xf>
    <xf numFmtId="4" fontId="7" fillId="0" borderId="1" xfId="0" applyNumberFormat="1" applyFont="1" applyFill="1" applyBorder="1" applyAlignment="1">
      <alignment horizontal="left"/>
    </xf>
    <xf numFmtId="4" fontId="0" fillId="0" borderId="1" xfId="0" applyNumberFormat="1" applyFont="1" applyFill="1" applyBorder="1" applyAlignment="1" applyProtection="1">
      <alignment horizontal="left" wrapText="1"/>
      <protection/>
    </xf>
    <xf numFmtId="0" fontId="7" fillId="0" borderId="1" xfId="0" applyFont="1" applyFill="1" applyBorder="1" applyAlignment="1">
      <alignment wrapText="1"/>
    </xf>
    <xf numFmtId="175" fontId="0" fillId="0" borderId="1" xfId="0" applyNumberFormat="1" applyFont="1" applyFill="1" applyBorder="1" applyAlignment="1" applyProtection="1">
      <alignment wrapText="1"/>
      <protection/>
    </xf>
    <xf numFmtId="0" fontId="0" fillId="0" borderId="0" xfId="0" applyFont="1" applyFill="1" applyAlignment="1">
      <alignment wrapText="1"/>
    </xf>
    <xf numFmtId="49" fontId="5" fillId="0" borderId="1" xfId="0" applyNumberFormat="1" applyFont="1" applyFill="1" applyBorder="1" applyAlignment="1">
      <alignment horizontal="left"/>
    </xf>
    <xf numFmtId="0" fontId="8" fillId="0" borderId="0" xfId="0" applyFont="1" applyFill="1" applyBorder="1" applyAlignment="1">
      <alignment/>
    </xf>
    <xf numFmtId="0" fontId="0" fillId="0" borderId="1" xfId="0" applyFont="1" applyFill="1" applyBorder="1" applyAlignment="1">
      <alignment wrapText="1"/>
    </xf>
    <xf numFmtId="175" fontId="0" fillId="0" borderId="1" xfId="22" applyNumberFormat="1" applyFont="1" applyFill="1" applyBorder="1" applyAlignment="1" applyProtection="1">
      <alignment wrapText="1"/>
      <protection/>
    </xf>
    <xf numFmtId="0" fontId="13" fillId="0" borderId="0" xfId="0" applyFont="1" applyFill="1" applyAlignment="1">
      <alignment wrapText="1"/>
    </xf>
    <xf numFmtId="0" fontId="13" fillId="0" borderId="0" xfId="0" applyFont="1" applyFill="1" applyAlignment="1">
      <alignment/>
    </xf>
    <xf numFmtId="175" fontId="8" fillId="0" borderId="1" xfId="22" applyNumberFormat="1" applyFont="1" applyFill="1" applyBorder="1" applyAlignment="1" applyProtection="1">
      <alignment horizontal="left" wrapText="1"/>
      <protection/>
    </xf>
    <xf numFmtId="175" fontId="8" fillId="0" borderId="1" xfId="22" applyNumberFormat="1" applyFont="1" applyFill="1" applyBorder="1" applyAlignment="1">
      <alignment wrapText="1"/>
      <protection/>
    </xf>
    <xf numFmtId="175" fontId="0" fillId="0" borderId="1" xfId="22" applyNumberFormat="1" applyFont="1" applyFill="1" applyBorder="1" applyAlignment="1">
      <alignment wrapText="1"/>
      <protection/>
    </xf>
    <xf numFmtId="175" fontId="0" fillId="0" borderId="1" xfId="22" applyNumberFormat="1" applyFont="1" applyFill="1" applyBorder="1" applyAlignment="1" applyProtection="1">
      <alignment horizontal="left" vertical="center" wrapText="1"/>
      <protection/>
    </xf>
    <xf numFmtId="175" fontId="0" fillId="0" borderId="1" xfId="21" applyNumberFormat="1" applyFont="1" applyFill="1" applyBorder="1" applyAlignment="1">
      <alignment vertical="top" wrapText="1"/>
      <protection/>
    </xf>
    <xf numFmtId="175" fontId="8" fillId="0" borderId="1" xfId="22" applyNumberFormat="1" applyFont="1" applyFill="1" applyBorder="1" applyAlignment="1">
      <alignment/>
      <protection/>
    </xf>
    <xf numFmtId="175" fontId="0" fillId="0" borderId="1" xfId="22" applyNumberFormat="1" applyFont="1" applyFill="1" applyBorder="1" applyAlignment="1">
      <alignment/>
      <protection/>
    </xf>
    <xf numFmtId="49" fontId="9" fillId="0" borderId="0" xfId="0" applyNumberFormat="1" applyFont="1" applyFill="1" applyBorder="1" applyAlignment="1">
      <alignment horizontal="center" vertical="top" wrapText="1"/>
    </xf>
    <xf numFmtId="3" fontId="9" fillId="0" borderId="0" xfId="0" applyNumberFormat="1" applyFont="1" applyFill="1" applyBorder="1" applyAlignment="1">
      <alignment horizontal="center"/>
    </xf>
    <xf numFmtId="0" fontId="9" fillId="0" borderId="0" xfId="0" applyFont="1" applyFill="1" applyBorder="1" applyAlignment="1">
      <alignment horizontal="center"/>
    </xf>
    <xf numFmtId="49" fontId="8"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top" wrapText="1"/>
    </xf>
    <xf numFmtId="3" fontId="4" fillId="0" borderId="1" xfId="0" applyNumberFormat="1" applyFont="1" applyFill="1" applyBorder="1" applyAlignment="1">
      <alignment horizontal="center"/>
    </xf>
    <xf numFmtId="0" fontId="4" fillId="0" borderId="1" xfId="0" applyFont="1" applyFill="1" applyBorder="1" applyAlignment="1">
      <alignment horizontal="center"/>
    </xf>
    <xf numFmtId="49" fontId="8" fillId="0" borderId="1" xfId="0" applyNumberFormat="1" applyFont="1" applyFill="1" applyBorder="1" applyAlignment="1">
      <alignment vertical="top" wrapText="1"/>
    </xf>
    <xf numFmtId="3" fontId="8" fillId="0" borderId="1" xfId="0" applyNumberFormat="1" applyFont="1" applyFill="1" applyBorder="1" applyAlignment="1">
      <alignment vertical="top" wrapText="1"/>
    </xf>
    <xf numFmtId="49" fontId="0" fillId="0" borderId="1" xfId="0" applyNumberFormat="1" applyFont="1" applyFill="1" applyBorder="1" applyAlignment="1">
      <alignment vertical="top" wrapText="1"/>
    </xf>
    <xf numFmtId="3" fontId="0" fillId="0" borderId="1" xfId="0" applyNumberFormat="1" applyFont="1" applyFill="1" applyBorder="1" applyAlignment="1" applyProtection="1">
      <alignment vertical="top" wrapText="1"/>
      <protection/>
    </xf>
    <xf numFmtId="49" fontId="0" fillId="0" borderId="1" xfId="0" applyNumberFormat="1" applyFont="1" applyFill="1" applyBorder="1" applyAlignment="1" applyProtection="1">
      <alignment vertical="top" wrapText="1"/>
      <protection/>
    </xf>
    <xf numFmtId="49" fontId="0" fillId="0" borderId="1" xfId="0" applyNumberFormat="1" applyFont="1" applyFill="1" applyBorder="1" applyAlignment="1">
      <alignment horizontal="left" vertical="top" wrapText="1"/>
    </xf>
    <xf numFmtId="49" fontId="8" fillId="0" borderId="1" xfId="0" applyNumberFormat="1" applyFont="1" applyFill="1" applyBorder="1" applyAlignment="1">
      <alignment horizontal="left" vertical="top" wrapText="1"/>
    </xf>
    <xf numFmtId="3" fontId="4" fillId="0" borderId="0" xfId="0" applyNumberFormat="1" applyFont="1" applyFill="1" applyBorder="1" applyAlignment="1">
      <alignment horizontal="center" wrapText="1"/>
    </xf>
    <xf numFmtId="4" fontId="8"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xf>
    <xf numFmtId="0" fontId="14" fillId="0" borderId="0" xfId="0" applyFont="1" applyFill="1" applyAlignment="1">
      <alignment horizontal="left" wrapText="1"/>
    </xf>
    <xf numFmtId="4" fontId="8" fillId="0" borderId="1" xfId="22" applyNumberFormat="1" applyFont="1" applyFill="1" applyBorder="1" applyAlignment="1" applyProtection="1">
      <alignment horizontal="right" wrapText="1"/>
      <protection/>
    </xf>
    <xf numFmtId="4" fontId="8" fillId="0" borderId="1" xfId="22" applyNumberFormat="1" applyFont="1" applyFill="1" applyBorder="1" applyAlignment="1">
      <alignment horizontal="right" wrapText="1"/>
      <protection/>
    </xf>
    <xf numFmtId="4" fontId="4" fillId="0" borderId="1" xfId="0" applyNumberFormat="1" applyFont="1" applyFill="1" applyBorder="1" applyAlignment="1">
      <alignment horizontal="right"/>
    </xf>
    <xf numFmtId="4" fontId="8" fillId="0" borderId="1" xfId="22" applyNumberFormat="1" applyFont="1" applyFill="1" applyBorder="1" applyAlignment="1">
      <alignment horizontal="right"/>
      <protection/>
    </xf>
    <xf numFmtId="4" fontId="0" fillId="0" borderId="1" xfId="22" applyNumberFormat="1" applyFont="1" applyFill="1" applyBorder="1" applyAlignment="1">
      <alignment horizontal="right" wrapText="1"/>
      <protection/>
    </xf>
    <xf numFmtId="3" fontId="0" fillId="0" borderId="0" xfId="0" applyNumberFormat="1" applyFont="1" applyFill="1" applyAlignment="1">
      <alignment/>
    </xf>
    <xf numFmtId="3" fontId="16" fillId="0" borderId="0" xfId="0" applyNumberFormat="1" applyFont="1" applyFill="1" applyAlignment="1">
      <alignment horizontal="center"/>
    </xf>
    <xf numFmtId="0" fontId="16" fillId="0" borderId="0" xfId="0" applyFont="1" applyFill="1" applyAlignment="1">
      <alignment horizontal="center"/>
    </xf>
    <xf numFmtId="49" fontId="8" fillId="0" borderId="1" xfId="0" applyNumberFormat="1" applyFont="1" applyFill="1" applyBorder="1" applyAlignment="1">
      <alignment vertical="top" wrapText="1"/>
    </xf>
    <xf numFmtId="175" fontId="8" fillId="0" borderId="1" xfId="22" applyNumberFormat="1" applyFont="1" applyFill="1" applyBorder="1" applyAlignment="1">
      <alignment wrapText="1"/>
      <protection/>
    </xf>
    <xf numFmtId="0" fontId="9" fillId="0" borderId="0" xfId="0" applyFont="1" applyFill="1" applyAlignment="1">
      <alignment/>
    </xf>
    <xf numFmtId="175" fontId="8" fillId="0" borderId="1" xfId="23" applyNumberFormat="1" applyFont="1" applyFill="1" applyBorder="1" applyAlignment="1" applyProtection="1">
      <alignment vertical="top" wrapText="1"/>
      <protection/>
    </xf>
    <xf numFmtId="4" fontId="4" fillId="0" borderId="1" xfId="0" applyNumberFormat="1" applyFont="1" applyFill="1" applyBorder="1" applyAlignment="1">
      <alignment horizontal="right"/>
    </xf>
    <xf numFmtId="0" fontId="8" fillId="0" borderId="0" xfId="0" applyFont="1" applyFill="1" applyAlignment="1">
      <alignment wrapText="1"/>
    </xf>
    <xf numFmtId="0" fontId="8" fillId="0" borderId="0" xfId="0" applyFont="1" applyFill="1" applyAlignment="1">
      <alignment/>
    </xf>
    <xf numFmtId="0" fontId="8" fillId="0" borderId="0" xfId="0" applyFont="1" applyFill="1" applyBorder="1" applyAlignment="1">
      <alignment/>
    </xf>
    <xf numFmtId="4" fontId="8" fillId="0" borderId="0" xfId="0" applyNumberFormat="1" applyFont="1" applyFill="1" applyBorder="1" applyAlignment="1">
      <alignment/>
    </xf>
    <xf numFmtId="49" fontId="13" fillId="0" borderId="1" xfId="0" applyNumberFormat="1" applyFont="1" applyFill="1" applyBorder="1" applyAlignment="1">
      <alignment vertical="top" wrapText="1"/>
    </xf>
    <xf numFmtId="175" fontId="17" fillId="0" borderId="1" xfId="22" applyNumberFormat="1" applyFont="1" applyFill="1" applyBorder="1" applyAlignment="1">
      <alignment wrapText="1"/>
      <protection/>
    </xf>
    <xf numFmtId="4" fontId="18" fillId="0" borderId="1" xfId="22" applyNumberFormat="1" applyFont="1" applyFill="1" applyBorder="1" applyAlignment="1" applyProtection="1">
      <alignment horizontal="right" wrapText="1"/>
      <protection/>
    </xf>
    <xf numFmtId="0" fontId="14" fillId="0" borderId="0" xfId="0" applyFont="1" applyFill="1" applyAlignment="1">
      <alignment/>
    </xf>
    <xf numFmtId="49" fontId="14" fillId="0" borderId="1" xfId="0" applyNumberFormat="1" applyFont="1" applyFill="1" applyBorder="1" applyAlignment="1">
      <alignment vertical="top" wrapText="1"/>
    </xf>
    <xf numFmtId="4" fontId="17" fillId="0" borderId="1" xfId="0" applyNumberFormat="1" applyFont="1" applyFill="1" applyBorder="1" applyAlignment="1">
      <alignment horizontal="right"/>
    </xf>
    <xf numFmtId="49" fontId="18" fillId="0" borderId="1" xfId="0" applyNumberFormat="1" applyFont="1" applyFill="1" applyBorder="1" applyAlignment="1">
      <alignment vertical="top" wrapText="1"/>
    </xf>
    <xf numFmtId="175" fontId="18" fillId="0" borderId="1" xfId="22" applyNumberFormat="1" applyFont="1" applyFill="1" applyBorder="1" applyAlignment="1">
      <alignment wrapText="1"/>
      <protection/>
    </xf>
    <xf numFmtId="4" fontId="18" fillId="0" borderId="1" xfId="22" applyNumberFormat="1" applyFont="1" applyFill="1" applyBorder="1" applyAlignment="1">
      <alignment horizontal="right" wrapText="1"/>
      <protection/>
    </xf>
    <xf numFmtId="0" fontId="0" fillId="0" borderId="0" xfId="0" applyFont="1" applyFill="1" applyAlignment="1">
      <alignment horizontal="center"/>
    </xf>
    <xf numFmtId="3" fontId="20" fillId="0" borderId="0" xfId="0" applyNumberFormat="1" applyFont="1" applyFill="1" applyAlignment="1">
      <alignment/>
    </xf>
    <xf numFmtId="0" fontId="20" fillId="0" borderId="0" xfId="0" applyFont="1" applyFill="1" applyAlignment="1">
      <alignment/>
    </xf>
    <xf numFmtId="4" fontId="0" fillId="0" borderId="1" xfId="22" applyNumberFormat="1" applyFont="1" applyFill="1" applyBorder="1" applyAlignment="1">
      <alignment wrapText="1"/>
      <protection/>
    </xf>
    <xf numFmtId="4" fontId="11" fillId="0" borderId="1" xfId="0" applyNumberFormat="1" applyFont="1" applyFill="1" applyBorder="1" applyAlignment="1">
      <alignment wrapText="1"/>
    </xf>
    <xf numFmtId="0" fontId="4" fillId="0" borderId="0" xfId="0" applyFont="1" applyFill="1" applyAlignment="1">
      <alignment horizontal="left"/>
    </xf>
    <xf numFmtId="4" fontId="3" fillId="0" borderId="0" xfId="0" applyNumberFormat="1" applyFont="1" applyFill="1" applyAlignment="1">
      <alignment horizontal="center"/>
    </xf>
    <xf numFmtId="0" fontId="3" fillId="0" borderId="0" xfId="0" applyFont="1" applyFill="1" applyAlignment="1">
      <alignment horizontal="left"/>
    </xf>
    <xf numFmtId="0" fontId="8"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horizontal="center"/>
    </xf>
    <xf numFmtId="4" fontId="8" fillId="0" borderId="0" xfId="0" applyNumberFormat="1" applyFont="1" applyFill="1" applyBorder="1" applyAlignment="1">
      <alignment horizontal="center" vertical="center" wrapText="1"/>
    </xf>
    <xf numFmtId="0" fontId="0" fillId="0" borderId="0" xfId="0" applyFont="1" applyFill="1" applyBorder="1" applyAlignment="1">
      <alignment/>
    </xf>
    <xf numFmtId="3" fontId="8" fillId="0" borderId="1" xfId="0" applyNumberFormat="1" applyFont="1" applyFill="1" applyBorder="1" applyAlignment="1">
      <alignment horizontal="center" wrapText="1"/>
    </xf>
    <xf numFmtId="3" fontId="8" fillId="0" borderId="0" xfId="0" applyNumberFormat="1" applyFont="1" applyFill="1" applyBorder="1" applyAlignment="1">
      <alignment horizontal="center"/>
    </xf>
    <xf numFmtId="3" fontId="0" fillId="0" borderId="0" xfId="0" applyNumberFormat="1" applyFont="1" applyFill="1" applyBorder="1" applyAlignment="1">
      <alignment/>
    </xf>
    <xf numFmtId="4" fontId="0" fillId="0" borderId="1" xfId="0" applyNumberFormat="1" applyFont="1" applyFill="1" applyBorder="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13" fillId="0" borderId="0" xfId="0" applyFont="1" applyFill="1" applyBorder="1" applyAlignment="1">
      <alignment/>
    </xf>
    <xf numFmtId="4" fontId="13" fillId="0" borderId="0" xfId="0" applyNumberFormat="1" applyFont="1" applyFill="1" applyBorder="1" applyAlignment="1">
      <alignment/>
    </xf>
    <xf numFmtId="4" fontId="0" fillId="0" borderId="0" xfId="0" applyNumberFormat="1" applyFill="1" applyAlignment="1">
      <alignment/>
    </xf>
    <xf numFmtId="0" fontId="0" fillId="0" borderId="1" xfId="0" applyFont="1" applyFill="1" applyBorder="1" applyAlignment="1">
      <alignment horizontal="left" vertical="center" wrapText="1"/>
    </xf>
    <xf numFmtId="0" fontId="13" fillId="0" borderId="1" xfId="0" applyFont="1" applyFill="1" applyBorder="1" applyAlignment="1">
      <alignment wrapText="1"/>
    </xf>
    <xf numFmtId="4" fontId="13" fillId="0" borderId="1" xfId="22" applyNumberFormat="1" applyFont="1" applyFill="1" applyBorder="1" applyAlignment="1" applyProtection="1">
      <alignment wrapText="1"/>
      <protection/>
    </xf>
    <xf numFmtId="4" fontId="13" fillId="0" borderId="1" xfId="22" applyNumberFormat="1" applyFont="1" applyFill="1" applyBorder="1" applyAlignment="1">
      <alignment wrapText="1"/>
      <protection/>
    </xf>
    <xf numFmtId="0" fontId="18" fillId="0" borderId="1" xfId="0" applyFont="1" applyFill="1" applyBorder="1" applyAlignment="1">
      <alignment wrapText="1"/>
    </xf>
    <xf numFmtId="4" fontId="18" fillId="0" borderId="1" xfId="22" applyNumberFormat="1" applyFont="1" applyFill="1" applyBorder="1" applyAlignment="1" applyProtection="1">
      <alignment wrapText="1"/>
      <protection/>
    </xf>
    <xf numFmtId="4" fontId="8" fillId="0" borderId="1" xfId="0" applyNumberFormat="1" applyFont="1" applyFill="1" applyBorder="1" applyAlignment="1">
      <alignment/>
    </xf>
    <xf numFmtId="4" fontId="8" fillId="0" borderId="1" xfId="22" applyNumberFormat="1" applyFont="1" applyFill="1" applyBorder="1" applyAlignment="1" applyProtection="1">
      <alignment wrapText="1"/>
      <protection/>
    </xf>
    <xf numFmtId="49" fontId="8" fillId="0" borderId="1" xfId="0" applyNumberFormat="1" applyFont="1" applyFill="1" applyBorder="1" applyAlignment="1" applyProtection="1">
      <alignment vertical="top" wrapText="1"/>
      <protection/>
    </xf>
    <xf numFmtId="178" fontId="8" fillId="0" borderId="1" xfId="22" applyNumberFormat="1" applyFont="1" applyFill="1" applyBorder="1" applyAlignment="1" applyProtection="1">
      <alignment horizontal="left" wrapText="1"/>
      <protection/>
    </xf>
    <xf numFmtId="178" fontId="0" fillId="0" borderId="1" xfId="22" applyNumberFormat="1" applyFont="1" applyFill="1" applyBorder="1" applyAlignment="1" applyProtection="1">
      <alignment horizontal="left" wrapText="1"/>
      <protection/>
    </xf>
    <xf numFmtId="4" fontId="0" fillId="0" borderId="1" xfId="22" applyNumberFormat="1" applyFont="1" applyFill="1" applyBorder="1" applyAlignment="1" applyProtection="1">
      <alignment horizontal="left" wrapText="1"/>
      <protection/>
    </xf>
    <xf numFmtId="4" fontId="13" fillId="0" borderId="0" xfId="0" applyNumberFormat="1" applyFont="1" applyFill="1" applyAlignment="1">
      <alignment/>
    </xf>
    <xf numFmtId="49" fontId="21" fillId="0" borderId="1" xfId="0" applyNumberFormat="1" applyFont="1" applyFill="1" applyBorder="1" applyAlignment="1">
      <alignment vertical="top" wrapText="1"/>
    </xf>
    <xf numFmtId="4" fontId="22" fillId="0" borderId="1" xfId="0" applyNumberFormat="1" applyFont="1" applyFill="1" applyBorder="1" applyAlignment="1">
      <alignment horizontal="right"/>
    </xf>
    <xf numFmtId="0" fontId="23" fillId="0" borderId="0" xfId="0" applyFont="1" applyFill="1" applyAlignment="1">
      <alignment/>
    </xf>
    <xf numFmtId="4" fontId="8" fillId="0" borderId="1" xfId="22" applyNumberFormat="1" applyFont="1" applyFill="1" applyBorder="1" applyAlignment="1">
      <alignment wrapText="1"/>
      <protection/>
    </xf>
    <xf numFmtId="4" fontId="26" fillId="0" borderId="1" xfId="22" applyNumberFormat="1" applyFont="1" applyFill="1" applyBorder="1" applyAlignment="1">
      <alignment wrapText="1"/>
      <protection/>
    </xf>
    <xf numFmtId="175" fontId="4" fillId="0" borderId="1" xfId="22" applyNumberFormat="1" applyFont="1" applyFill="1" applyBorder="1" applyAlignment="1" applyProtection="1">
      <alignment wrapText="1"/>
      <protection/>
    </xf>
    <xf numFmtId="4" fontId="29" fillId="0" borderId="1" xfId="22" applyNumberFormat="1" applyFont="1" applyFill="1" applyBorder="1" applyAlignment="1" applyProtection="1">
      <alignment horizontal="right" wrapText="1"/>
      <protection/>
    </xf>
    <xf numFmtId="175" fontId="26" fillId="0" borderId="1" xfId="22" applyNumberFormat="1" applyFont="1" applyFill="1" applyBorder="1" applyAlignment="1">
      <alignment wrapText="1"/>
      <protection/>
    </xf>
    <xf numFmtId="4" fontId="29" fillId="0" borderId="1" xfId="22" applyNumberFormat="1" applyFont="1" applyFill="1" applyBorder="1" applyAlignment="1" applyProtection="1">
      <alignment horizontal="right" wrapText="1"/>
      <protection/>
    </xf>
    <xf numFmtId="4" fontId="22" fillId="0" borderId="1" xfId="0" applyNumberFormat="1" applyFont="1" applyFill="1" applyBorder="1" applyAlignment="1">
      <alignment horizontal="right"/>
    </xf>
    <xf numFmtId="4" fontId="29" fillId="0" borderId="1" xfId="22" applyNumberFormat="1" applyFont="1" applyFill="1" applyBorder="1" applyAlignment="1">
      <alignment horizontal="right" wrapText="1"/>
      <protection/>
    </xf>
    <xf numFmtId="49" fontId="7" fillId="2" borderId="1" xfId="0" applyNumberFormat="1" applyFont="1" applyFill="1" applyBorder="1" applyAlignment="1">
      <alignment horizontal="left"/>
    </xf>
    <xf numFmtId="4" fontId="0" fillId="2" borderId="1" xfId="0" applyNumberFormat="1" applyFont="1" applyFill="1" applyBorder="1" applyAlignment="1">
      <alignment wrapText="1"/>
    </xf>
    <xf numFmtId="4" fontId="0" fillId="2" borderId="0" xfId="0" applyNumberFormat="1" applyFill="1" applyBorder="1" applyAlignment="1">
      <alignment/>
    </xf>
    <xf numFmtId="4" fontId="8" fillId="2" borderId="0" xfId="0" applyNumberFormat="1" applyFont="1" applyFill="1" applyBorder="1" applyAlignment="1">
      <alignment/>
    </xf>
    <xf numFmtId="0" fontId="0" fillId="2" borderId="0" xfId="0" applyFill="1" applyBorder="1" applyAlignment="1">
      <alignment/>
    </xf>
    <xf numFmtId="0" fontId="0" fillId="2" borderId="0" xfId="0" applyFill="1" applyAlignment="1">
      <alignment/>
    </xf>
    <xf numFmtId="0" fontId="26" fillId="2" borderId="1" xfId="0" applyFont="1" applyFill="1" applyBorder="1" applyAlignment="1">
      <alignment wrapText="1"/>
    </xf>
    <xf numFmtId="3" fontId="24" fillId="0" borderId="0" xfId="0" applyNumberFormat="1" applyFont="1" applyFill="1" applyBorder="1" applyAlignment="1">
      <alignment horizontal="center"/>
    </xf>
    <xf numFmtId="175" fontId="26" fillId="0" borderId="1" xfId="22" applyNumberFormat="1" applyFont="1" applyFill="1" applyBorder="1" applyAlignment="1" applyProtection="1">
      <alignment wrapText="1"/>
      <protection/>
    </xf>
    <xf numFmtId="4" fontId="27" fillId="0" borderId="1" xfId="22" applyNumberFormat="1" applyFont="1" applyFill="1" applyBorder="1" applyAlignment="1">
      <alignment wrapText="1"/>
      <protection/>
    </xf>
    <xf numFmtId="4" fontId="27" fillId="0" borderId="1" xfId="0" applyNumberFormat="1" applyFont="1" applyFill="1" applyBorder="1" applyAlignment="1" applyProtection="1">
      <alignment wrapText="1"/>
      <protection/>
    </xf>
    <xf numFmtId="4" fontId="27" fillId="0" borderId="1" xfId="0" applyNumberFormat="1" applyFont="1" applyFill="1" applyBorder="1" applyAlignment="1" applyProtection="1">
      <alignment horizontal="left" wrapText="1"/>
      <protection/>
    </xf>
    <xf numFmtId="175" fontId="28" fillId="0" borderId="1" xfId="22" applyNumberFormat="1" applyFont="1" applyFill="1" applyBorder="1" applyAlignment="1">
      <alignment wrapText="1"/>
      <protection/>
    </xf>
    <xf numFmtId="4" fontId="27" fillId="0" borderId="1" xfId="22" applyNumberFormat="1" applyFont="1" applyFill="1" applyBorder="1" applyAlignment="1" applyProtection="1">
      <alignment wrapText="1"/>
      <protection/>
    </xf>
    <xf numFmtId="175" fontId="28" fillId="0" borderId="1" xfId="22" applyNumberFormat="1" applyFont="1" applyFill="1" applyBorder="1" applyAlignment="1">
      <alignment horizontal="left" vertical="center" wrapText="1"/>
      <protection/>
    </xf>
    <xf numFmtId="4" fontId="0" fillId="0" borderId="1" xfId="0" applyNumberFormat="1" applyFont="1" applyFill="1" applyBorder="1" applyAlignment="1">
      <alignment horizontal="left" vertical="center" wrapText="1"/>
    </xf>
    <xf numFmtId="4" fontId="7" fillId="0" borderId="1" xfId="22" applyNumberFormat="1" applyFont="1" applyFill="1" applyBorder="1" applyAlignment="1">
      <alignment wrapText="1"/>
      <protection/>
    </xf>
    <xf numFmtId="175" fontId="27" fillId="3" borderId="1" xfId="22" applyNumberFormat="1" applyFont="1" applyFill="1" applyBorder="1" applyAlignment="1">
      <alignment wrapText="1"/>
      <protection/>
    </xf>
    <xf numFmtId="175" fontId="7" fillId="0" borderId="1" xfId="22" applyNumberFormat="1" applyFont="1" applyFill="1" applyBorder="1" applyAlignment="1">
      <alignment wrapText="1"/>
      <protection/>
    </xf>
    <xf numFmtId="175" fontId="27" fillId="3" borderId="1" xfId="22" applyNumberFormat="1" applyFont="1" applyFill="1" applyBorder="1" applyAlignment="1">
      <alignment wrapText="1"/>
      <protection/>
    </xf>
    <xf numFmtId="0" fontId="27" fillId="3" borderId="1" xfId="0" applyFont="1" applyFill="1" applyBorder="1" applyAlignment="1">
      <alignment/>
    </xf>
    <xf numFmtId="4" fontId="31" fillId="0" borderId="0" xfId="0" applyNumberFormat="1" applyFont="1" applyFill="1" applyBorder="1" applyAlignment="1">
      <alignment/>
    </xf>
    <xf numFmtId="4" fontId="30" fillId="0" borderId="0" xfId="0" applyNumberFormat="1" applyFont="1" applyFill="1" applyBorder="1" applyAlignment="1">
      <alignment/>
    </xf>
    <xf numFmtId="0" fontId="31" fillId="0" borderId="0" xfId="0" applyFont="1" applyFill="1" applyBorder="1" applyAlignment="1">
      <alignment/>
    </xf>
    <xf numFmtId="0" fontId="31" fillId="0" borderId="0" xfId="0" applyFont="1" applyFill="1" applyAlignment="1">
      <alignment/>
    </xf>
    <xf numFmtId="0" fontId="0" fillId="4" borderId="1" xfId="0" applyFont="1" applyFill="1" applyBorder="1" applyAlignment="1">
      <alignment wrapText="1"/>
    </xf>
    <xf numFmtId="0" fontId="5" fillId="4" borderId="1" xfId="0" applyFont="1" applyFill="1" applyBorder="1" applyAlignment="1">
      <alignment horizontal="left"/>
    </xf>
    <xf numFmtId="4" fontId="8" fillId="0" borderId="1" xfId="0" applyNumberFormat="1" applyFont="1" applyFill="1" applyBorder="1" applyAlignment="1">
      <alignment/>
    </xf>
    <xf numFmtId="4" fontId="0" fillId="2" borderId="1" xfId="0" applyNumberFormat="1" applyFont="1" applyFill="1" applyBorder="1" applyAlignment="1">
      <alignment/>
    </xf>
    <xf numFmtId="4" fontId="30" fillId="0" borderId="1" xfId="0" applyNumberFormat="1" applyFont="1" applyFill="1" applyBorder="1" applyAlignment="1">
      <alignment/>
    </xf>
    <xf numFmtId="0" fontId="0" fillId="0" borderId="0" xfId="0" applyFill="1" applyBorder="1" applyAlignment="1">
      <alignment horizontal="center" wrapText="1"/>
    </xf>
    <xf numFmtId="3" fontId="9" fillId="0" borderId="0" xfId="0" applyNumberFormat="1" applyFont="1" applyFill="1" applyBorder="1" applyAlignment="1">
      <alignment horizontal="left"/>
    </xf>
    <xf numFmtId="0" fontId="0" fillId="0" borderId="0" xfId="0" applyFont="1" applyFill="1" applyAlignment="1">
      <alignment horizontal="left"/>
    </xf>
    <xf numFmtId="0" fontId="5" fillId="0" borderId="0" xfId="0" applyFont="1" applyFill="1" applyBorder="1" applyAlignment="1">
      <alignment horizontal="center" wrapText="1"/>
    </xf>
    <xf numFmtId="0" fontId="8" fillId="0" borderId="0" xfId="0" applyFont="1" applyFill="1" applyBorder="1" applyAlignment="1">
      <alignment horizontal="center" wrapText="1"/>
    </xf>
    <xf numFmtId="0" fontId="8" fillId="0" borderId="0" xfId="0" applyFont="1" applyFill="1" applyBorder="1" applyAlignment="1">
      <alignment horizontal="center"/>
    </xf>
    <xf numFmtId="4" fontId="0" fillId="0" borderId="0" xfId="0" applyNumberFormat="1" applyFont="1" applyFill="1" applyAlignment="1">
      <alignment horizontal="center" wrapText="1"/>
    </xf>
    <xf numFmtId="0" fontId="14" fillId="0" borderId="0" xfId="0" applyFont="1" applyFill="1" applyAlignment="1">
      <alignment horizontal="left" wrapText="1"/>
    </xf>
    <xf numFmtId="3" fontId="24" fillId="0" borderId="0" xfId="0" applyNumberFormat="1" applyFont="1" applyFill="1" applyBorder="1" applyAlignment="1">
      <alignment horizontal="center"/>
    </xf>
    <xf numFmtId="174" fontId="15" fillId="0" borderId="0" xfId="0" applyNumberFormat="1" applyFont="1" applyFill="1" applyBorder="1" applyAlignment="1" applyProtection="1">
      <alignment horizontal="center"/>
      <protection/>
    </xf>
    <xf numFmtId="0" fontId="15" fillId="0" borderId="0" xfId="0" applyFont="1" applyFill="1" applyAlignment="1">
      <alignment horizontal="center"/>
    </xf>
    <xf numFmtId="3" fontId="19" fillId="0" borderId="0" xfId="0" applyNumberFormat="1" applyFont="1" applyFill="1" applyBorder="1" applyAlignment="1">
      <alignment horizontal="center"/>
    </xf>
  </cellXfs>
  <cellStyles count="11">
    <cellStyle name="Normal" xfId="0"/>
    <cellStyle name="Comma" xfId="15"/>
    <cellStyle name="Comma [0]" xfId="16"/>
    <cellStyle name="Currency" xfId="17"/>
    <cellStyle name="Currency [0]" xfId="18"/>
    <cellStyle name="Followed Hyperlink" xfId="19"/>
    <cellStyle name="Hyperlink" xfId="20"/>
    <cellStyle name="Normal_buget 2004 cf lg 507 2003 CU DEBL10% MAI cu virari" xfId="21"/>
    <cellStyle name="Normal_BUGET RECTIFICARE OUG 89 VIRARI FINALE" xfId="22"/>
    <cellStyle name="Normal_LG 216 CALCULE BVC 200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oaie10">
    <tabColor indexed="31"/>
  </sheetPr>
  <dimension ref="A1:FS136"/>
  <sheetViews>
    <sheetView zoomScale="95" zoomScaleNormal="95" workbookViewId="0" topLeftCell="A1">
      <pane xSplit="2" ySplit="6" topLeftCell="C7" activePane="bottomRight" state="frozen"/>
      <selection pane="topLeft" activeCell="B17" sqref="B17"/>
      <selection pane="topRight" activeCell="B17" sqref="B17"/>
      <selection pane="bottomLeft" activeCell="B17" sqref="B17"/>
      <selection pane="bottomRight" activeCell="G3" sqref="G3"/>
    </sheetView>
  </sheetViews>
  <sheetFormatPr defaultColWidth="9.140625" defaultRowHeight="12.75"/>
  <cols>
    <col min="1" max="1" width="10.28125" style="16" bestFit="1" customWidth="1"/>
    <col min="2" max="2" width="56.421875" style="1" customWidth="1"/>
    <col min="3" max="4" width="21.8515625" style="110" customWidth="1"/>
    <col min="5" max="5" width="19.421875" style="1" customWidth="1"/>
    <col min="6" max="6" width="20.57421875" style="1" customWidth="1"/>
    <col min="7" max="7" width="18.00390625" style="6" customWidth="1"/>
    <col min="8" max="8" width="9.28125" style="6" customWidth="1"/>
    <col min="9" max="9" width="10.00390625" style="6" customWidth="1"/>
    <col min="10" max="10" width="8.57421875" style="6" customWidth="1"/>
    <col min="11" max="11" width="10.57421875" style="6" customWidth="1"/>
    <col min="12" max="12" width="10.8515625" style="6" customWidth="1"/>
    <col min="13" max="13" width="11.00390625" style="6" customWidth="1"/>
    <col min="14" max="14" width="10.28125" style="6" customWidth="1"/>
    <col min="15" max="15" width="9.140625" style="6" customWidth="1"/>
    <col min="16" max="16" width="10.00390625" style="6" customWidth="1"/>
    <col min="17" max="17" width="10.7109375" style="6" customWidth="1"/>
    <col min="18" max="18" width="10.00390625" style="6" customWidth="1"/>
    <col min="19" max="19" width="10.28125" style="6" customWidth="1"/>
    <col min="20" max="20" width="10.00390625" style="6" customWidth="1"/>
    <col min="21" max="21" width="10.8515625" style="6" customWidth="1"/>
    <col min="22" max="22" width="9.140625" style="6" customWidth="1"/>
    <col min="23" max="23" width="9.7109375" style="6" customWidth="1"/>
    <col min="24" max="24" width="10.140625" style="6" customWidth="1"/>
    <col min="25" max="25" width="10.8515625" style="6" customWidth="1"/>
    <col min="26" max="26" width="9.7109375" style="6" customWidth="1"/>
    <col min="27" max="28" width="10.57421875" style="6" customWidth="1"/>
    <col min="29" max="29" width="10.8515625" style="6" customWidth="1"/>
    <col min="30" max="30" width="9.8515625" style="6" customWidth="1"/>
    <col min="31" max="31" width="9.00390625" style="6" customWidth="1"/>
    <col min="32" max="32" width="10.140625" style="6" customWidth="1"/>
    <col min="33" max="33" width="10.57421875" style="6" customWidth="1"/>
    <col min="34" max="34" width="10.7109375" style="6" customWidth="1"/>
    <col min="35" max="35" width="9.28125" style="6" customWidth="1"/>
    <col min="36" max="36" width="10.28125" style="6" customWidth="1"/>
    <col min="37" max="37" width="9.8515625" style="6" customWidth="1"/>
    <col min="38" max="38" width="10.7109375" style="6" customWidth="1"/>
    <col min="39" max="39" width="10.00390625" style="6" customWidth="1"/>
    <col min="40" max="40" width="10.28125" style="6" customWidth="1"/>
    <col min="41" max="41" width="9.57421875" style="6" customWidth="1"/>
    <col min="42" max="42" width="10.7109375" style="6" customWidth="1"/>
    <col min="43" max="43" width="10.140625" style="6" bestFit="1" customWidth="1"/>
    <col min="44" max="44" width="10.57421875" style="6" customWidth="1"/>
    <col min="45" max="45" width="10.00390625" style="6" customWidth="1"/>
    <col min="46" max="46" width="10.8515625" style="6" customWidth="1"/>
    <col min="47" max="47" width="10.140625" style="6" customWidth="1"/>
    <col min="48" max="48" width="9.7109375" style="6" customWidth="1"/>
    <col min="49" max="49" width="10.8515625" style="6" customWidth="1"/>
    <col min="50" max="50" width="11.140625" style="6" customWidth="1"/>
    <col min="51" max="51" width="9.140625" style="6" customWidth="1"/>
    <col min="52" max="52" width="10.57421875" style="6" customWidth="1"/>
    <col min="53" max="53" width="9.8515625" style="6" customWidth="1"/>
    <col min="54" max="54" width="10.8515625" style="6" customWidth="1"/>
    <col min="55" max="55" width="10.28125" style="6" customWidth="1"/>
    <col min="56" max="56" width="8.57421875" style="6" customWidth="1"/>
    <col min="57" max="57" width="10.421875" style="6" customWidth="1"/>
    <col min="58" max="59" width="9.8515625" style="6" customWidth="1"/>
    <col min="60" max="60" width="9.28125" style="6" customWidth="1"/>
    <col min="61" max="61" width="9.00390625" style="6" customWidth="1"/>
    <col min="62" max="62" width="10.421875" style="6" customWidth="1"/>
    <col min="63" max="63" width="11.28125" style="6" customWidth="1"/>
    <col min="64" max="64" width="9.8515625" style="6" customWidth="1"/>
    <col min="65" max="65" width="10.421875" style="6" customWidth="1"/>
    <col min="66" max="66" width="9.7109375" style="6" customWidth="1"/>
    <col min="67" max="67" width="11.140625" style="6" customWidth="1"/>
    <col min="68" max="68" width="10.421875" style="6" customWidth="1"/>
    <col min="69" max="69" width="10.00390625" style="6" customWidth="1"/>
    <col min="70" max="70" width="10.140625" style="6" customWidth="1"/>
    <col min="71" max="71" width="10.7109375" style="6" customWidth="1"/>
    <col min="72" max="72" width="11.140625" style="6" customWidth="1"/>
    <col min="73" max="73" width="9.57421875" style="6" customWidth="1"/>
    <col min="74" max="74" width="11.28125" style="6" customWidth="1"/>
    <col min="75" max="75" width="11.00390625" style="6" customWidth="1"/>
    <col min="76" max="76" width="9.8515625" style="6" customWidth="1"/>
    <col min="77" max="77" width="10.7109375" style="6" customWidth="1"/>
    <col min="78" max="78" width="10.28125" style="6" customWidth="1"/>
    <col min="79" max="79" width="10.57421875" style="6" customWidth="1"/>
    <col min="80" max="80" width="9.57421875" style="6" customWidth="1"/>
    <col min="81" max="81" width="8.421875" style="6" customWidth="1"/>
    <col min="82" max="82" width="10.7109375" style="6" customWidth="1"/>
    <col min="83" max="83" width="10.140625" style="6" customWidth="1"/>
    <col min="84" max="84" width="10.7109375" style="6" customWidth="1"/>
    <col min="85" max="85" width="9.8515625" style="6" customWidth="1"/>
    <col min="86" max="86" width="9.7109375" style="6" customWidth="1"/>
    <col min="87" max="87" width="10.00390625" style="6" customWidth="1"/>
    <col min="88" max="88" width="11.421875" style="6" customWidth="1"/>
    <col min="89" max="89" width="10.00390625" style="6" customWidth="1"/>
    <col min="90" max="90" width="9.7109375" style="6" customWidth="1"/>
    <col min="91" max="91" width="10.00390625" style="6" customWidth="1"/>
    <col min="92" max="92" width="10.7109375" style="6" customWidth="1"/>
    <col min="93" max="93" width="9.28125" style="6" customWidth="1"/>
    <col min="94" max="94" width="10.7109375" style="6" customWidth="1"/>
    <col min="95" max="95" width="10.140625" style="6" customWidth="1"/>
    <col min="96" max="96" width="10.8515625" style="6" customWidth="1"/>
    <col min="97" max="97" width="11.140625" style="6" customWidth="1"/>
    <col min="98" max="100" width="10.28125" style="6" customWidth="1"/>
    <col min="101" max="101" width="9.57421875" style="6" customWidth="1"/>
    <col min="102" max="102" width="10.28125" style="6" customWidth="1"/>
    <col min="103" max="103" width="9.57421875" style="6" customWidth="1"/>
    <col min="104" max="104" width="10.140625" style="6" customWidth="1"/>
    <col min="105" max="105" width="8.8515625" style="6" customWidth="1"/>
    <col min="106" max="106" width="9.421875" style="6" customWidth="1"/>
    <col min="107" max="107" width="10.28125" style="6" customWidth="1"/>
    <col min="108" max="108" width="9.8515625" style="6" customWidth="1"/>
    <col min="109" max="109" width="9.57421875" style="6" customWidth="1"/>
    <col min="110" max="110" width="9.00390625" style="6" customWidth="1"/>
    <col min="111" max="111" width="9.7109375" style="6" customWidth="1"/>
    <col min="112" max="113" width="10.421875" style="6" customWidth="1"/>
    <col min="114" max="114" width="10.140625" style="6" customWidth="1"/>
    <col min="115" max="115" width="10.28125" style="6" customWidth="1"/>
    <col min="116" max="116" width="11.57421875" style="6" customWidth="1"/>
    <col min="117" max="118" width="11.140625" style="6" customWidth="1"/>
    <col min="119" max="119" width="9.8515625" style="6" customWidth="1"/>
    <col min="120" max="120" width="8.57421875" style="6" customWidth="1"/>
    <col min="121" max="121" width="10.28125" style="6" customWidth="1"/>
    <col min="122" max="122" width="10.00390625" style="6" customWidth="1"/>
    <col min="123" max="123" width="9.8515625" style="6" customWidth="1"/>
    <col min="124" max="124" width="10.140625" style="6" customWidth="1"/>
    <col min="125" max="125" width="11.7109375" style="6" customWidth="1"/>
    <col min="126" max="126" width="8.140625" style="6" customWidth="1"/>
    <col min="127" max="127" width="8.57421875" style="6" customWidth="1"/>
    <col min="128" max="128" width="10.140625" style="6" customWidth="1"/>
    <col min="129" max="129" width="11.7109375" style="6" customWidth="1"/>
    <col min="130" max="130" width="9.57421875" style="6" customWidth="1"/>
    <col min="131" max="131" width="9.421875" style="6" customWidth="1"/>
    <col min="132" max="132" width="12.28125" style="6" customWidth="1"/>
    <col min="133" max="133" width="11.421875" style="6" customWidth="1"/>
    <col min="134" max="134" width="11.57421875" style="6" customWidth="1"/>
    <col min="135" max="135" width="11.421875" style="6" customWidth="1"/>
    <col min="136" max="136" width="14.28125" style="6" customWidth="1"/>
    <col min="137" max="137" width="10.57421875" style="6" customWidth="1"/>
    <col min="138" max="138" width="11.7109375" style="6" bestFit="1" customWidth="1"/>
    <col min="139" max="139" width="11.00390625" style="6" customWidth="1"/>
    <col min="140" max="140" width="12.00390625" style="6" customWidth="1"/>
    <col min="141" max="141" width="10.8515625" style="6" customWidth="1"/>
    <col min="142" max="142" width="11.57421875" style="6" customWidth="1"/>
    <col min="143" max="143" width="9.8515625" style="6" customWidth="1"/>
    <col min="144" max="144" width="10.57421875" style="6" customWidth="1"/>
    <col min="145" max="146" width="9.140625" style="6" customWidth="1"/>
    <col min="147" max="147" width="10.57421875" style="6" customWidth="1"/>
    <col min="148" max="148" width="9.8515625" style="6" customWidth="1"/>
    <col min="149" max="149" width="10.140625" style="6" customWidth="1"/>
    <col min="150" max="151" width="9.140625" style="6" customWidth="1"/>
    <col min="152" max="152" width="10.57421875" style="6" customWidth="1"/>
    <col min="153" max="153" width="10.00390625" style="6" customWidth="1"/>
    <col min="154" max="154" width="9.8515625" style="6" customWidth="1"/>
    <col min="155" max="156" width="9.140625" style="6" customWidth="1"/>
    <col min="157" max="157" width="10.421875" style="6" customWidth="1"/>
    <col min="158" max="158" width="9.7109375" style="6" customWidth="1"/>
    <col min="159" max="159" width="10.00390625" style="6" customWidth="1"/>
    <col min="160" max="161" width="9.140625" style="6" customWidth="1"/>
    <col min="162" max="162" width="10.140625" style="6" customWidth="1"/>
    <col min="163" max="163" width="12.7109375" style="6" bestFit="1" customWidth="1"/>
    <col min="164" max="175" width="9.140625" style="6" customWidth="1"/>
    <col min="176" max="16384" width="9.140625" style="1" customWidth="1"/>
  </cols>
  <sheetData>
    <row r="1" spans="2:136" ht="18.75">
      <c r="B1" s="94" t="s">
        <v>381</v>
      </c>
      <c r="C1" s="95"/>
      <c r="D1" s="95"/>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row>
    <row r="2" spans="2:136" ht="18.75">
      <c r="B2" s="96"/>
      <c r="C2" s="95"/>
      <c r="D2" s="95"/>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row>
    <row r="3" spans="1:162" ht="12.75">
      <c r="A3" s="17"/>
      <c r="B3" s="97"/>
      <c r="C3" s="12"/>
      <c r="D3" s="12"/>
      <c r="E3" s="12"/>
      <c r="F3" s="12"/>
      <c r="FF3" s="98"/>
    </row>
    <row r="4" spans="2:162" ht="12.75" customHeight="1">
      <c r="B4" s="6"/>
      <c r="C4" s="15"/>
      <c r="D4" s="15"/>
      <c r="E4" s="12"/>
      <c r="F4" s="99" t="s">
        <v>140</v>
      </c>
      <c r="G4" s="165"/>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8"/>
      <c r="CZ4" s="168"/>
      <c r="DA4" s="168"/>
      <c r="DB4" s="168"/>
      <c r="DC4" s="168"/>
      <c r="DD4" s="168"/>
      <c r="DE4" s="168"/>
      <c r="DF4" s="168"/>
      <c r="DG4" s="168"/>
      <c r="DH4" s="168"/>
      <c r="DI4" s="168"/>
      <c r="DJ4" s="168"/>
      <c r="DK4" s="168"/>
      <c r="DL4" s="168"/>
      <c r="DM4" s="168"/>
      <c r="DN4" s="168"/>
      <c r="DO4" s="168"/>
      <c r="DP4" s="168"/>
      <c r="DQ4" s="168"/>
      <c r="DR4" s="168"/>
      <c r="DS4" s="168"/>
      <c r="DT4" s="168"/>
      <c r="DU4" s="168"/>
      <c r="DV4" s="168"/>
      <c r="DW4" s="168"/>
      <c r="DX4" s="168"/>
      <c r="DY4" s="168"/>
      <c r="DZ4" s="168"/>
      <c r="EA4" s="168"/>
      <c r="EB4" s="168"/>
      <c r="EC4" s="168"/>
      <c r="ED4" s="168"/>
      <c r="EE4" s="168"/>
      <c r="EF4" s="168"/>
      <c r="EG4" s="168"/>
      <c r="EH4" s="170"/>
      <c r="EI4" s="170"/>
      <c r="EJ4" s="170"/>
      <c r="EK4" s="170"/>
      <c r="EL4" s="170"/>
      <c r="EM4" s="169"/>
      <c r="EN4" s="169"/>
      <c r="EO4" s="169"/>
      <c r="EP4" s="169"/>
      <c r="EQ4" s="169"/>
      <c r="ER4" s="169"/>
      <c r="ES4" s="169"/>
      <c r="ET4" s="169"/>
      <c r="EU4" s="169"/>
      <c r="EV4" s="169"/>
      <c r="EW4" s="169"/>
      <c r="EX4" s="169"/>
      <c r="EY4" s="169"/>
      <c r="EZ4" s="169"/>
      <c r="FA4" s="169"/>
      <c r="FB4" s="169"/>
      <c r="FC4" s="169"/>
      <c r="FD4" s="169"/>
      <c r="FE4" s="169"/>
      <c r="FF4" s="169"/>
    </row>
    <row r="5" spans="1:175" s="13" customFormat="1" ht="51">
      <c r="A5" s="60" t="s">
        <v>0</v>
      </c>
      <c r="B5" s="60" t="s">
        <v>1</v>
      </c>
      <c r="C5" s="60" t="s">
        <v>257</v>
      </c>
      <c r="D5" s="60" t="s">
        <v>372</v>
      </c>
      <c r="E5" s="48" t="s">
        <v>253</v>
      </c>
      <c r="F5" s="48" t="s">
        <v>254</v>
      </c>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c r="FF5" s="100"/>
      <c r="FG5" s="101"/>
      <c r="FH5" s="101"/>
      <c r="FI5" s="101"/>
      <c r="FJ5" s="101"/>
      <c r="FK5" s="101"/>
      <c r="FL5" s="101"/>
      <c r="FM5" s="101"/>
      <c r="FN5" s="101"/>
      <c r="FO5" s="101"/>
      <c r="FP5" s="101"/>
      <c r="FQ5" s="101"/>
      <c r="FR5" s="101"/>
      <c r="FS5" s="101"/>
    </row>
    <row r="6" spans="1:175" s="68" customFormat="1" ht="12.75">
      <c r="A6" s="61"/>
      <c r="B6" s="102"/>
      <c r="C6" s="61"/>
      <c r="D6" s="61"/>
      <c r="E6" s="61"/>
      <c r="F6" s="61"/>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03"/>
      <c r="FE6" s="103"/>
      <c r="FF6" s="103"/>
      <c r="FG6" s="104"/>
      <c r="FH6" s="104"/>
      <c r="FI6" s="104"/>
      <c r="FJ6" s="104"/>
      <c r="FK6" s="104"/>
      <c r="FL6" s="104"/>
      <c r="FM6" s="104"/>
      <c r="FN6" s="104"/>
      <c r="FO6" s="104"/>
      <c r="FP6" s="104"/>
      <c r="FQ6" s="104"/>
      <c r="FR6" s="104"/>
      <c r="FS6" s="104"/>
    </row>
    <row r="7" spans="1:164" ht="12.75">
      <c r="A7" s="18" t="s">
        <v>141</v>
      </c>
      <c r="B7" s="21" t="s">
        <v>142</v>
      </c>
      <c r="C7" s="162">
        <f>+C8+C51+C73</f>
        <v>128555.48</v>
      </c>
      <c r="D7" s="162">
        <f>+D8+D51+D73</f>
        <v>99251.36</v>
      </c>
      <c r="E7" s="162">
        <f>+E8+E51+E73</f>
        <v>92182.404</v>
      </c>
      <c r="F7" s="162">
        <f>+F8+F51+F73</f>
        <v>10775.833</v>
      </c>
      <c r="G7" s="12"/>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12"/>
      <c r="FH7" s="12"/>
    </row>
    <row r="8" spans="1:164" ht="12.75">
      <c r="A8" s="18" t="s">
        <v>227</v>
      </c>
      <c r="B8" s="21" t="s">
        <v>143</v>
      </c>
      <c r="C8" s="162">
        <f>+C12+C39+C9</f>
        <v>107382</v>
      </c>
      <c r="D8" s="162">
        <f>+D12+D39+D9</f>
        <v>78854</v>
      </c>
      <c r="E8" s="162">
        <f>+E12+E39+E9</f>
        <v>89362.47799999999</v>
      </c>
      <c r="F8" s="162">
        <f>+F12+F39+F9</f>
        <v>10491.319000000001</v>
      </c>
      <c r="G8" s="12"/>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12"/>
      <c r="FH8" s="12"/>
    </row>
    <row r="9" spans="1:164" ht="12.75">
      <c r="A9" s="18" t="s">
        <v>302</v>
      </c>
      <c r="B9" s="21" t="s">
        <v>304</v>
      </c>
      <c r="C9" s="162">
        <f>+C10+C11</f>
        <v>0</v>
      </c>
      <c r="D9" s="162">
        <f>+D10+D11</f>
        <v>0</v>
      </c>
      <c r="E9" s="162">
        <f>+E10+E11</f>
        <v>0</v>
      </c>
      <c r="F9" s="162">
        <f>+F10+F11</f>
        <v>0</v>
      </c>
      <c r="G9" s="12"/>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12"/>
      <c r="FH9" s="12"/>
    </row>
    <row r="10" spans="1:164" ht="38.25">
      <c r="A10" s="18" t="s">
        <v>303</v>
      </c>
      <c r="B10" s="21" t="s">
        <v>305</v>
      </c>
      <c r="C10" s="162"/>
      <c r="D10" s="162"/>
      <c r="E10" s="162"/>
      <c r="F10" s="162"/>
      <c r="G10" s="12"/>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12"/>
      <c r="FH10" s="12"/>
    </row>
    <row r="11" spans="1:164" ht="38.25">
      <c r="A11" s="18" t="s">
        <v>322</v>
      </c>
      <c r="B11" s="21" t="s">
        <v>323</v>
      </c>
      <c r="C11" s="162"/>
      <c r="D11" s="162"/>
      <c r="E11" s="162"/>
      <c r="F11" s="162"/>
      <c r="G11" s="12"/>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12"/>
      <c r="FH11" s="12"/>
    </row>
    <row r="12" spans="1:164" ht="12.75">
      <c r="A12" s="18" t="s">
        <v>228</v>
      </c>
      <c r="B12" s="21" t="s">
        <v>144</v>
      </c>
      <c r="C12" s="162">
        <f>+C13+C21</f>
        <v>107337</v>
      </c>
      <c r="D12" s="162">
        <f>+D13+D21</f>
        <v>78824</v>
      </c>
      <c r="E12" s="162">
        <f>+E13+E21</f>
        <v>89254.423</v>
      </c>
      <c r="F12" s="162">
        <f>+F13+F21</f>
        <v>10482.049</v>
      </c>
      <c r="G12" s="12"/>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12"/>
      <c r="FH12" s="12"/>
    </row>
    <row r="13" spans="1:164" ht="12.75">
      <c r="A13" s="18" t="s">
        <v>145</v>
      </c>
      <c r="B13" s="21" t="s">
        <v>146</v>
      </c>
      <c r="C13" s="162">
        <f>+C14</f>
        <v>52957</v>
      </c>
      <c r="D13" s="162">
        <f>+D14</f>
        <v>38466</v>
      </c>
      <c r="E13" s="162">
        <f>+E14</f>
        <v>40848.542</v>
      </c>
      <c r="F13" s="162">
        <f>+F14</f>
        <v>4749.5960000000005</v>
      </c>
      <c r="G13" s="12"/>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12"/>
      <c r="FH13" s="12"/>
    </row>
    <row r="14" spans="1:164" ht="25.5">
      <c r="A14" s="18" t="s">
        <v>147</v>
      </c>
      <c r="B14" s="21" t="s">
        <v>148</v>
      </c>
      <c r="C14" s="162">
        <v>52957</v>
      </c>
      <c r="D14" s="162">
        <v>38466</v>
      </c>
      <c r="E14" s="162">
        <f>E15+E16+E18+E19+E20+E17</f>
        <v>40848.542</v>
      </c>
      <c r="F14" s="162">
        <f>F15+F16+F18+F19+F20+F17</f>
        <v>4749.5960000000005</v>
      </c>
      <c r="G14" s="12"/>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12"/>
      <c r="FH14" s="12"/>
    </row>
    <row r="15" spans="1:164" ht="25.5">
      <c r="A15" s="19" t="s">
        <v>149</v>
      </c>
      <c r="B15" s="22" t="s">
        <v>214</v>
      </c>
      <c r="C15" s="105"/>
      <c r="D15" s="105"/>
      <c r="E15" s="105">
        <v>34807.194</v>
      </c>
      <c r="F15" s="105">
        <v>4086.441</v>
      </c>
      <c r="G15" s="12"/>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12"/>
      <c r="FH15" s="12"/>
    </row>
    <row r="16" spans="1:164" ht="25.5">
      <c r="A16" s="19" t="s">
        <v>150</v>
      </c>
      <c r="B16" s="22" t="s">
        <v>151</v>
      </c>
      <c r="C16" s="105"/>
      <c r="D16" s="105"/>
      <c r="E16" s="105">
        <v>731.081</v>
      </c>
      <c r="F16" s="105">
        <v>58.877</v>
      </c>
      <c r="G16" s="12"/>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12"/>
      <c r="FH16" s="12"/>
    </row>
    <row r="17" spans="1:164" ht="12.75">
      <c r="A17" s="19" t="s">
        <v>364</v>
      </c>
      <c r="B17" s="141" t="s">
        <v>365</v>
      </c>
      <c r="C17" s="105"/>
      <c r="D17" s="105"/>
      <c r="E17" s="105"/>
      <c r="F17" s="105"/>
      <c r="G17" s="12"/>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12"/>
      <c r="FH17" s="12"/>
    </row>
    <row r="18" spans="1:164" ht="25.5">
      <c r="A18" s="19" t="s">
        <v>152</v>
      </c>
      <c r="B18" s="20" t="s">
        <v>215</v>
      </c>
      <c r="C18" s="105"/>
      <c r="D18" s="105"/>
      <c r="E18" s="105">
        <v>5223.128</v>
      </c>
      <c r="F18" s="105">
        <v>594.978</v>
      </c>
      <c r="G18" s="12"/>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12"/>
      <c r="FH18" s="12"/>
    </row>
    <row r="19" spans="1:164" ht="25.5">
      <c r="A19" s="19" t="s">
        <v>153</v>
      </c>
      <c r="B19" s="20" t="s">
        <v>216</v>
      </c>
      <c r="C19" s="105"/>
      <c r="D19" s="105"/>
      <c r="E19" s="105">
        <v>87.139</v>
      </c>
      <c r="F19" s="105">
        <v>9.3</v>
      </c>
      <c r="G19" s="12"/>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12"/>
      <c r="FH19" s="12"/>
    </row>
    <row r="20" spans="1:164" ht="43.5" customHeight="1">
      <c r="A20" s="19" t="s">
        <v>154</v>
      </c>
      <c r="B20" s="93" t="s">
        <v>217</v>
      </c>
      <c r="C20" s="105"/>
      <c r="D20" s="105"/>
      <c r="E20" s="105"/>
      <c r="F20" s="105"/>
      <c r="G20" s="12"/>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12"/>
      <c r="FH20" s="12"/>
    </row>
    <row r="21" spans="1:164" ht="12.75">
      <c r="A21" s="18" t="s">
        <v>155</v>
      </c>
      <c r="B21" s="21" t="s">
        <v>156</v>
      </c>
      <c r="C21" s="162">
        <f>C22+C28+C38+C29+C30+C31+C32+C33+C34+C35+C36+C37</f>
        <v>54380</v>
      </c>
      <c r="D21" s="162">
        <f>D22+D28+D38+D29+D30+D31+D32+D33+D34+D35+D36+D37</f>
        <v>40358</v>
      </c>
      <c r="E21" s="162">
        <f>E22+E28+E38+E29+E30+E31+E32+E33+E34+E35+E36+E37</f>
        <v>48405.880999999994</v>
      </c>
      <c r="F21" s="162">
        <f>F22+F28+F38+F29+F30+F31+F32+F33+F34+F35+F36+F37</f>
        <v>5732.453</v>
      </c>
      <c r="G21" s="12"/>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12"/>
      <c r="FH21" s="12"/>
    </row>
    <row r="22" spans="1:164" ht="25.5">
      <c r="A22" s="18" t="s">
        <v>157</v>
      </c>
      <c r="B22" s="21" t="s">
        <v>158</v>
      </c>
      <c r="C22" s="162">
        <v>52663</v>
      </c>
      <c r="D22" s="162">
        <v>39456</v>
      </c>
      <c r="E22" s="162">
        <f>E23+E24+E25+E26+E27</f>
        <v>47697.994999999995</v>
      </c>
      <c r="F22" s="162">
        <f>F23+F24+F25+F26+F27</f>
        <v>5599.972</v>
      </c>
      <c r="G22" s="12"/>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12"/>
      <c r="FH22" s="12"/>
    </row>
    <row r="23" spans="1:164" ht="25.5">
      <c r="A23" s="19" t="s">
        <v>159</v>
      </c>
      <c r="B23" s="22" t="s">
        <v>160</v>
      </c>
      <c r="C23" s="105"/>
      <c r="D23" s="105"/>
      <c r="E23" s="105">
        <v>37207.485</v>
      </c>
      <c r="F23" s="105">
        <v>4329.749</v>
      </c>
      <c r="G23" s="12"/>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12"/>
      <c r="FH23" s="12"/>
    </row>
    <row r="24" spans="1:164" ht="39.75" customHeight="1">
      <c r="A24" s="19" t="s">
        <v>161</v>
      </c>
      <c r="B24" s="22" t="s">
        <v>309</v>
      </c>
      <c r="C24" s="105"/>
      <c r="D24" s="105"/>
      <c r="E24" s="105">
        <v>5110.624</v>
      </c>
      <c r="F24" s="105">
        <v>661.441</v>
      </c>
      <c r="G24" s="12"/>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12"/>
      <c r="FH24" s="12"/>
    </row>
    <row r="25" spans="1:164" ht="27.75" customHeight="1">
      <c r="A25" s="19" t="s">
        <v>162</v>
      </c>
      <c r="B25" s="20" t="s">
        <v>218</v>
      </c>
      <c r="C25" s="105"/>
      <c r="D25" s="105"/>
      <c r="E25" s="105">
        <v>5.166</v>
      </c>
      <c r="F25" s="105">
        <v>0.326</v>
      </c>
      <c r="G25" s="12"/>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12"/>
      <c r="FH25" s="12"/>
    </row>
    <row r="26" spans="1:164" ht="12.75">
      <c r="A26" s="19" t="s">
        <v>163</v>
      </c>
      <c r="B26" s="22" t="s">
        <v>164</v>
      </c>
      <c r="C26" s="105"/>
      <c r="D26" s="105"/>
      <c r="E26" s="105">
        <v>5374.72</v>
      </c>
      <c r="F26" s="105">
        <v>608.456</v>
      </c>
      <c r="G26" s="12"/>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12"/>
      <c r="FH26" s="12"/>
    </row>
    <row r="27" spans="1:164" ht="12.75">
      <c r="A27" s="19" t="s">
        <v>307</v>
      </c>
      <c r="B27" s="22" t="s">
        <v>308</v>
      </c>
      <c r="C27" s="105"/>
      <c r="D27" s="105"/>
      <c r="E27" s="105"/>
      <c r="F27" s="105"/>
      <c r="G27" s="12"/>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12"/>
      <c r="FH27" s="12"/>
    </row>
    <row r="28" spans="1:164" ht="12.75">
      <c r="A28" s="19" t="s">
        <v>165</v>
      </c>
      <c r="B28" s="22" t="s">
        <v>166</v>
      </c>
      <c r="C28" s="105">
        <v>22</v>
      </c>
      <c r="D28" s="105">
        <v>13</v>
      </c>
      <c r="E28" s="105">
        <v>5.001</v>
      </c>
      <c r="F28" s="105"/>
      <c r="G28" s="12"/>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12"/>
      <c r="FH28" s="12"/>
    </row>
    <row r="29" spans="1:164" ht="25.5">
      <c r="A29" s="19" t="s">
        <v>263</v>
      </c>
      <c r="B29" s="22" t="s">
        <v>264</v>
      </c>
      <c r="C29" s="105"/>
      <c r="D29" s="105"/>
      <c r="E29" s="105"/>
      <c r="F29" s="105"/>
      <c r="G29" s="12"/>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12"/>
      <c r="FH29" s="12"/>
    </row>
    <row r="30" spans="1:164" ht="38.25">
      <c r="A30" s="19" t="s">
        <v>310</v>
      </c>
      <c r="B30" s="22" t="s">
        <v>316</v>
      </c>
      <c r="C30" s="105">
        <v>27</v>
      </c>
      <c r="D30" s="105">
        <v>21</v>
      </c>
      <c r="E30" s="105">
        <v>20.369</v>
      </c>
      <c r="F30" s="105">
        <v>1.54</v>
      </c>
      <c r="G30" s="12"/>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12"/>
      <c r="FH30" s="12"/>
    </row>
    <row r="31" spans="1:164" ht="51">
      <c r="A31" s="19" t="s">
        <v>311</v>
      </c>
      <c r="B31" s="22" t="s">
        <v>317</v>
      </c>
      <c r="C31" s="105">
        <v>206</v>
      </c>
      <c r="D31" s="105">
        <v>154</v>
      </c>
      <c r="E31" s="105">
        <v>161.971</v>
      </c>
      <c r="F31" s="105">
        <v>15.144</v>
      </c>
      <c r="G31" s="12"/>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12"/>
      <c r="FH31" s="12"/>
    </row>
    <row r="32" spans="1:164" ht="38.25">
      <c r="A32" s="19" t="s">
        <v>312</v>
      </c>
      <c r="B32" s="22" t="s">
        <v>318</v>
      </c>
      <c r="C32" s="105"/>
      <c r="D32" s="105"/>
      <c r="E32" s="105">
        <v>0.039</v>
      </c>
      <c r="F32" s="105"/>
      <c r="G32" s="12"/>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12"/>
      <c r="FH32" s="12"/>
    </row>
    <row r="33" spans="1:164" ht="38.25">
      <c r="A33" s="19" t="s">
        <v>313</v>
      </c>
      <c r="B33" s="22" t="s">
        <v>319</v>
      </c>
      <c r="C33" s="105">
        <v>1</v>
      </c>
      <c r="D33" s="105">
        <v>1</v>
      </c>
      <c r="E33" s="105">
        <v>1.014</v>
      </c>
      <c r="F33" s="105"/>
      <c r="G33" s="12"/>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12"/>
      <c r="FH33" s="12"/>
    </row>
    <row r="34" spans="1:164" ht="51">
      <c r="A34" s="19" t="s">
        <v>314</v>
      </c>
      <c r="B34" s="22" t="s">
        <v>320</v>
      </c>
      <c r="C34" s="105"/>
      <c r="D34" s="105"/>
      <c r="E34" s="105"/>
      <c r="F34" s="105"/>
      <c r="G34" s="12"/>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12"/>
      <c r="FH34" s="12"/>
    </row>
    <row r="35" spans="1:164" ht="38.25">
      <c r="A35" s="19" t="s">
        <v>315</v>
      </c>
      <c r="B35" s="22" t="s">
        <v>321</v>
      </c>
      <c r="C35" s="105">
        <v>847</v>
      </c>
      <c r="D35" s="105">
        <v>278</v>
      </c>
      <c r="E35" s="105">
        <v>8.711</v>
      </c>
      <c r="F35" s="105"/>
      <c r="G35" s="12"/>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12"/>
      <c r="FH35" s="12"/>
    </row>
    <row r="36" spans="1:175" s="140" customFormat="1" ht="47.25" customHeight="1">
      <c r="A36" s="135" t="s">
        <v>362</v>
      </c>
      <c r="B36" s="136" t="s">
        <v>363</v>
      </c>
      <c r="C36" s="163">
        <v>179</v>
      </c>
      <c r="D36" s="163">
        <v>122</v>
      </c>
      <c r="E36" s="163">
        <v>127.997</v>
      </c>
      <c r="F36" s="163">
        <v>26.676</v>
      </c>
      <c r="G36" s="137"/>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138"/>
      <c r="CO36" s="138"/>
      <c r="CP36" s="138"/>
      <c r="CQ36" s="138"/>
      <c r="CR36" s="138"/>
      <c r="CS36" s="138"/>
      <c r="CT36" s="138"/>
      <c r="CU36" s="138"/>
      <c r="CV36" s="138"/>
      <c r="CW36" s="138"/>
      <c r="CX36" s="138"/>
      <c r="CY36" s="138"/>
      <c r="CZ36" s="138"/>
      <c r="DA36" s="138"/>
      <c r="DB36" s="138"/>
      <c r="DC36" s="138"/>
      <c r="DD36" s="138"/>
      <c r="DE36" s="138"/>
      <c r="DF36" s="138"/>
      <c r="DG36" s="138"/>
      <c r="DH36" s="138"/>
      <c r="DI36" s="138"/>
      <c r="DJ36" s="138"/>
      <c r="DK36" s="138"/>
      <c r="DL36" s="138"/>
      <c r="DM36" s="138"/>
      <c r="DN36" s="138"/>
      <c r="DO36" s="138"/>
      <c r="DP36" s="138"/>
      <c r="DQ36" s="138"/>
      <c r="DR36" s="138"/>
      <c r="DS36" s="138"/>
      <c r="DT36" s="138"/>
      <c r="DU36" s="138"/>
      <c r="DV36" s="138"/>
      <c r="DW36" s="138"/>
      <c r="DX36" s="138"/>
      <c r="DY36" s="138"/>
      <c r="DZ36" s="138"/>
      <c r="EA36" s="138"/>
      <c r="EB36" s="138"/>
      <c r="EC36" s="138"/>
      <c r="ED36" s="138"/>
      <c r="EE36" s="138"/>
      <c r="EF36" s="138"/>
      <c r="EG36" s="138"/>
      <c r="EH36" s="138"/>
      <c r="EI36" s="138"/>
      <c r="EJ36" s="138"/>
      <c r="EK36" s="138"/>
      <c r="EL36" s="138"/>
      <c r="EM36" s="138"/>
      <c r="EN36" s="138"/>
      <c r="EO36" s="138"/>
      <c r="EP36" s="138"/>
      <c r="EQ36" s="138"/>
      <c r="ER36" s="138"/>
      <c r="ES36" s="138"/>
      <c r="ET36" s="138"/>
      <c r="EU36" s="138"/>
      <c r="EV36" s="138"/>
      <c r="EW36" s="138"/>
      <c r="EX36" s="138"/>
      <c r="EY36" s="138"/>
      <c r="EZ36" s="138"/>
      <c r="FA36" s="138"/>
      <c r="FB36" s="138"/>
      <c r="FC36" s="138"/>
      <c r="FD36" s="138"/>
      <c r="FE36" s="138"/>
      <c r="FF36" s="138"/>
      <c r="FG36" s="137"/>
      <c r="FH36" s="137"/>
      <c r="FI36" s="139"/>
      <c r="FJ36" s="139"/>
      <c r="FK36" s="139"/>
      <c r="FL36" s="139"/>
      <c r="FM36" s="139"/>
      <c r="FN36" s="139"/>
      <c r="FO36" s="139"/>
      <c r="FP36" s="139"/>
      <c r="FQ36" s="139"/>
      <c r="FR36" s="139"/>
      <c r="FS36" s="139"/>
    </row>
    <row r="37" spans="1:175" s="140" customFormat="1" ht="47.25" customHeight="1">
      <c r="A37" s="135" t="s">
        <v>374</v>
      </c>
      <c r="B37" s="136" t="s">
        <v>375</v>
      </c>
      <c r="C37" s="163">
        <v>435</v>
      </c>
      <c r="D37" s="163">
        <v>313</v>
      </c>
      <c r="E37" s="163">
        <v>382.784</v>
      </c>
      <c r="F37" s="163">
        <v>89.121</v>
      </c>
      <c r="G37" s="137"/>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8"/>
      <c r="BR37" s="138"/>
      <c r="BS37" s="138"/>
      <c r="BT37" s="138"/>
      <c r="BU37" s="138"/>
      <c r="BV37" s="138"/>
      <c r="BW37" s="138"/>
      <c r="BX37" s="138"/>
      <c r="BY37" s="138"/>
      <c r="BZ37" s="138"/>
      <c r="CA37" s="138"/>
      <c r="CB37" s="138"/>
      <c r="CC37" s="138"/>
      <c r="CD37" s="138"/>
      <c r="CE37" s="138"/>
      <c r="CF37" s="138"/>
      <c r="CG37" s="138"/>
      <c r="CH37" s="138"/>
      <c r="CI37" s="138"/>
      <c r="CJ37" s="138"/>
      <c r="CK37" s="138"/>
      <c r="CL37" s="138"/>
      <c r="CM37" s="138"/>
      <c r="CN37" s="138"/>
      <c r="CO37" s="138"/>
      <c r="CP37" s="138"/>
      <c r="CQ37" s="138"/>
      <c r="CR37" s="138"/>
      <c r="CS37" s="138"/>
      <c r="CT37" s="138"/>
      <c r="CU37" s="138"/>
      <c r="CV37" s="138"/>
      <c r="CW37" s="138"/>
      <c r="CX37" s="138"/>
      <c r="CY37" s="138"/>
      <c r="CZ37" s="138"/>
      <c r="DA37" s="138"/>
      <c r="DB37" s="138"/>
      <c r="DC37" s="138"/>
      <c r="DD37" s="138"/>
      <c r="DE37" s="138"/>
      <c r="DF37" s="138"/>
      <c r="DG37" s="138"/>
      <c r="DH37" s="138"/>
      <c r="DI37" s="138"/>
      <c r="DJ37" s="138"/>
      <c r="DK37" s="138"/>
      <c r="DL37" s="138"/>
      <c r="DM37" s="138"/>
      <c r="DN37" s="138"/>
      <c r="DO37" s="138"/>
      <c r="DP37" s="138"/>
      <c r="DQ37" s="138"/>
      <c r="DR37" s="138"/>
      <c r="DS37" s="138"/>
      <c r="DT37" s="138"/>
      <c r="DU37" s="138"/>
      <c r="DV37" s="138"/>
      <c r="DW37" s="138"/>
      <c r="DX37" s="138"/>
      <c r="DY37" s="138"/>
      <c r="DZ37" s="138"/>
      <c r="EA37" s="138"/>
      <c r="EB37" s="138"/>
      <c r="EC37" s="138"/>
      <c r="ED37" s="138"/>
      <c r="EE37" s="138"/>
      <c r="EF37" s="138"/>
      <c r="EG37" s="138"/>
      <c r="EH37" s="138"/>
      <c r="EI37" s="138"/>
      <c r="EJ37" s="138"/>
      <c r="EK37" s="138"/>
      <c r="EL37" s="138"/>
      <c r="EM37" s="138"/>
      <c r="EN37" s="138"/>
      <c r="EO37" s="138"/>
      <c r="EP37" s="138"/>
      <c r="EQ37" s="138"/>
      <c r="ER37" s="138"/>
      <c r="ES37" s="138"/>
      <c r="ET37" s="138"/>
      <c r="EU37" s="138"/>
      <c r="EV37" s="138"/>
      <c r="EW37" s="138"/>
      <c r="EX37" s="138"/>
      <c r="EY37" s="138"/>
      <c r="EZ37" s="138"/>
      <c r="FA37" s="138"/>
      <c r="FB37" s="138"/>
      <c r="FC37" s="138"/>
      <c r="FD37" s="138"/>
      <c r="FE37" s="138"/>
      <c r="FF37" s="138"/>
      <c r="FG37" s="137"/>
      <c r="FH37" s="137"/>
      <c r="FI37" s="139"/>
      <c r="FJ37" s="139"/>
      <c r="FK37" s="139"/>
      <c r="FL37" s="139"/>
      <c r="FM37" s="139"/>
      <c r="FN37" s="139"/>
      <c r="FO37" s="139"/>
      <c r="FP37" s="139"/>
      <c r="FQ37" s="139"/>
      <c r="FR37" s="139"/>
      <c r="FS37" s="139"/>
    </row>
    <row r="38" spans="1:164" ht="12.75">
      <c r="A38" s="19" t="s">
        <v>167</v>
      </c>
      <c r="B38" s="22" t="s">
        <v>168</v>
      </c>
      <c r="C38" s="105"/>
      <c r="D38" s="105"/>
      <c r="E38" s="105"/>
      <c r="F38" s="105"/>
      <c r="G38" s="12"/>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12"/>
      <c r="FH38" s="12"/>
    </row>
    <row r="39" spans="1:164" ht="12.75">
      <c r="A39" s="18" t="s">
        <v>169</v>
      </c>
      <c r="B39" s="21" t="s">
        <v>170</v>
      </c>
      <c r="C39" s="162">
        <f>+C40+C45</f>
        <v>45</v>
      </c>
      <c r="D39" s="162">
        <f>+D40+D45</f>
        <v>30</v>
      </c>
      <c r="E39" s="162">
        <f>+E40+E45</f>
        <v>108.055</v>
      </c>
      <c r="F39" s="162">
        <f>+F40+F45</f>
        <v>9.27</v>
      </c>
      <c r="G39" s="12"/>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12"/>
      <c r="FH39" s="12"/>
    </row>
    <row r="40" spans="1:164" ht="12.75">
      <c r="A40" s="18" t="s">
        <v>219</v>
      </c>
      <c r="B40" s="21" t="s">
        <v>171</v>
      </c>
      <c r="C40" s="162">
        <f>+C41+C43</f>
        <v>0</v>
      </c>
      <c r="D40" s="162">
        <f>+D41+D43</f>
        <v>0</v>
      </c>
      <c r="E40" s="162">
        <f>+E41+E43</f>
        <v>0</v>
      </c>
      <c r="F40" s="162">
        <f>+F41+F43</f>
        <v>0</v>
      </c>
      <c r="G40" s="12"/>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12"/>
      <c r="FH40" s="12"/>
    </row>
    <row r="41" spans="1:164" ht="12.75">
      <c r="A41" s="18" t="s">
        <v>172</v>
      </c>
      <c r="B41" s="21" t="s">
        <v>173</v>
      </c>
      <c r="C41" s="162">
        <f>+C42</f>
        <v>0</v>
      </c>
      <c r="D41" s="162">
        <f>+D42</f>
        <v>0</v>
      </c>
      <c r="E41" s="162">
        <f>+E42</f>
        <v>0</v>
      </c>
      <c r="F41" s="162">
        <f>+F42</f>
        <v>0</v>
      </c>
      <c r="G41" s="12"/>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12"/>
      <c r="FH41" s="12"/>
    </row>
    <row r="42" spans="1:164" ht="12.75">
      <c r="A42" s="19" t="s">
        <v>174</v>
      </c>
      <c r="B42" s="22" t="s">
        <v>175</v>
      </c>
      <c r="C42" s="105"/>
      <c r="D42" s="105"/>
      <c r="E42" s="105"/>
      <c r="F42" s="105"/>
      <c r="G42" s="12"/>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12"/>
      <c r="FH42" s="12"/>
    </row>
    <row r="43" spans="1:164" ht="12.75">
      <c r="A43" s="18" t="s">
        <v>176</v>
      </c>
      <c r="B43" s="21" t="s">
        <v>177</v>
      </c>
      <c r="C43" s="162">
        <f>+C44</f>
        <v>0</v>
      </c>
      <c r="D43" s="162">
        <f>+D44</f>
        <v>0</v>
      </c>
      <c r="E43" s="162">
        <f>+E44</f>
        <v>0</v>
      </c>
      <c r="F43" s="162">
        <f>+F44</f>
        <v>0</v>
      </c>
      <c r="G43" s="12"/>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12"/>
      <c r="FH43" s="12"/>
    </row>
    <row r="44" spans="1:164" ht="12.75">
      <c r="A44" s="19" t="s">
        <v>178</v>
      </c>
      <c r="B44" s="22" t="s">
        <v>179</v>
      </c>
      <c r="C44" s="105"/>
      <c r="D44" s="105"/>
      <c r="E44" s="105"/>
      <c r="F44" s="105"/>
      <c r="G44" s="12"/>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12"/>
      <c r="FH44" s="12"/>
    </row>
    <row r="45" spans="1:175" s="10" customFormat="1" ht="12.75">
      <c r="A45" s="31" t="s">
        <v>220</v>
      </c>
      <c r="B45" s="21" t="s">
        <v>221</v>
      </c>
      <c r="C45" s="162">
        <f>+C46+C49</f>
        <v>45</v>
      </c>
      <c r="D45" s="162">
        <f>+D46+D49</f>
        <v>30</v>
      </c>
      <c r="E45" s="162">
        <f>+E46+E49</f>
        <v>108.055</v>
      </c>
      <c r="F45" s="162">
        <f>+F46+F49</f>
        <v>9.27</v>
      </c>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32"/>
      <c r="FJ45" s="32"/>
      <c r="FK45" s="32"/>
      <c r="FL45" s="32"/>
      <c r="FM45" s="32"/>
      <c r="FN45" s="32"/>
      <c r="FO45" s="32"/>
      <c r="FP45" s="32"/>
      <c r="FQ45" s="32"/>
      <c r="FR45" s="32"/>
      <c r="FS45" s="32"/>
    </row>
    <row r="46" spans="1:164" ht="12.75">
      <c r="A46" s="18" t="s">
        <v>180</v>
      </c>
      <c r="B46" s="21" t="s">
        <v>181</v>
      </c>
      <c r="C46" s="162">
        <f>C48+C47</f>
        <v>45</v>
      </c>
      <c r="D46" s="162">
        <f>D48+D47</f>
        <v>30</v>
      </c>
      <c r="E46" s="162">
        <f>E48+E47</f>
        <v>108.055</v>
      </c>
      <c r="F46" s="162">
        <f>F48+F47</f>
        <v>9.27</v>
      </c>
      <c r="G46" s="12"/>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12"/>
      <c r="FH46" s="12"/>
    </row>
    <row r="47" spans="1:175" s="159" customFormat="1" ht="12.75">
      <c r="A47" s="161">
        <v>3624</v>
      </c>
      <c r="B47" s="160" t="s">
        <v>376</v>
      </c>
      <c r="C47" s="164"/>
      <c r="D47" s="164"/>
      <c r="E47" s="164"/>
      <c r="F47" s="164"/>
      <c r="G47" s="156"/>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c r="BX47" s="157"/>
      <c r="BY47" s="157"/>
      <c r="BZ47" s="157"/>
      <c r="CA47" s="157"/>
      <c r="CB47" s="157"/>
      <c r="CC47" s="157"/>
      <c r="CD47" s="157"/>
      <c r="CE47" s="157"/>
      <c r="CF47" s="157"/>
      <c r="CG47" s="157"/>
      <c r="CH47" s="157"/>
      <c r="CI47" s="157"/>
      <c r="CJ47" s="157"/>
      <c r="CK47" s="157"/>
      <c r="CL47" s="157"/>
      <c r="CM47" s="157"/>
      <c r="CN47" s="157"/>
      <c r="CO47" s="157"/>
      <c r="CP47" s="157"/>
      <c r="CQ47" s="157"/>
      <c r="CR47" s="157"/>
      <c r="CS47" s="157"/>
      <c r="CT47" s="157"/>
      <c r="CU47" s="157"/>
      <c r="CV47" s="157"/>
      <c r="CW47" s="157"/>
      <c r="CX47" s="157"/>
      <c r="CY47" s="157"/>
      <c r="CZ47" s="157"/>
      <c r="DA47" s="157"/>
      <c r="DB47" s="157"/>
      <c r="DC47" s="157"/>
      <c r="DD47" s="157"/>
      <c r="DE47" s="157"/>
      <c r="DF47" s="157"/>
      <c r="DG47" s="157"/>
      <c r="DH47" s="157"/>
      <c r="DI47" s="157"/>
      <c r="DJ47" s="157"/>
      <c r="DK47" s="157"/>
      <c r="DL47" s="157"/>
      <c r="DM47" s="157"/>
      <c r="DN47" s="157"/>
      <c r="DO47" s="157"/>
      <c r="DP47" s="157"/>
      <c r="DQ47" s="157"/>
      <c r="DR47" s="157"/>
      <c r="DS47" s="157"/>
      <c r="DT47" s="157"/>
      <c r="DU47" s="157"/>
      <c r="DV47" s="157"/>
      <c r="DW47" s="157"/>
      <c r="DX47" s="157"/>
      <c r="DY47" s="157"/>
      <c r="DZ47" s="157"/>
      <c r="EA47" s="157"/>
      <c r="EB47" s="157"/>
      <c r="EC47" s="157"/>
      <c r="ED47" s="157"/>
      <c r="EE47" s="157"/>
      <c r="EF47" s="157"/>
      <c r="EG47" s="157"/>
      <c r="EH47" s="157"/>
      <c r="EI47" s="157"/>
      <c r="EJ47" s="157"/>
      <c r="EK47" s="157"/>
      <c r="EL47" s="157"/>
      <c r="EM47" s="157"/>
      <c r="EN47" s="157"/>
      <c r="EO47" s="157"/>
      <c r="EP47" s="157"/>
      <c r="EQ47" s="157"/>
      <c r="ER47" s="157"/>
      <c r="ES47" s="157"/>
      <c r="ET47" s="157"/>
      <c r="EU47" s="157"/>
      <c r="EV47" s="157"/>
      <c r="EW47" s="157"/>
      <c r="EX47" s="157"/>
      <c r="EY47" s="157"/>
      <c r="EZ47" s="157"/>
      <c r="FA47" s="157"/>
      <c r="FB47" s="157"/>
      <c r="FC47" s="157"/>
      <c r="FD47" s="157"/>
      <c r="FE47" s="157"/>
      <c r="FF47" s="157"/>
      <c r="FG47" s="156"/>
      <c r="FH47" s="156"/>
      <c r="FI47" s="158"/>
      <c r="FJ47" s="158"/>
      <c r="FK47" s="158"/>
      <c r="FL47" s="158"/>
      <c r="FM47" s="158"/>
      <c r="FN47" s="158"/>
      <c r="FO47" s="158"/>
      <c r="FP47" s="158"/>
      <c r="FQ47" s="158"/>
      <c r="FR47" s="158"/>
      <c r="FS47" s="158"/>
    </row>
    <row r="48" spans="1:164" ht="12.75">
      <c r="A48" s="19" t="s">
        <v>182</v>
      </c>
      <c r="B48" s="23" t="s">
        <v>183</v>
      </c>
      <c r="C48" s="105">
        <v>45</v>
      </c>
      <c r="D48" s="105">
        <v>30</v>
      </c>
      <c r="E48" s="105">
        <v>108.055</v>
      </c>
      <c r="F48" s="105">
        <v>9.27</v>
      </c>
      <c r="G48" s="12"/>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12"/>
      <c r="FH48" s="12"/>
    </row>
    <row r="49" spans="1:164" ht="12.75">
      <c r="A49" s="18" t="s">
        <v>184</v>
      </c>
      <c r="B49" s="21" t="s">
        <v>185</v>
      </c>
      <c r="C49" s="162">
        <f>C50</f>
        <v>0</v>
      </c>
      <c r="D49" s="162">
        <f>D50</f>
        <v>0</v>
      </c>
      <c r="E49" s="162">
        <f>E50</f>
        <v>0</v>
      </c>
      <c r="F49" s="162">
        <f>F50</f>
        <v>0</v>
      </c>
      <c r="G49" s="12"/>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12"/>
      <c r="FH49" s="12"/>
    </row>
    <row r="50" spans="1:164" ht="12.75">
      <c r="A50" s="19" t="s">
        <v>186</v>
      </c>
      <c r="B50" s="23" t="s">
        <v>187</v>
      </c>
      <c r="C50" s="105"/>
      <c r="D50" s="105"/>
      <c r="E50" s="105"/>
      <c r="F50" s="105"/>
      <c r="G50" s="12"/>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12"/>
      <c r="FH50" s="12"/>
    </row>
    <row r="51" spans="1:164" ht="12.75">
      <c r="A51" s="18" t="s">
        <v>188</v>
      </c>
      <c r="B51" s="21" t="s">
        <v>189</v>
      </c>
      <c r="C51" s="162">
        <f>+C52</f>
        <v>21173.48</v>
      </c>
      <c r="D51" s="162">
        <f>+D52</f>
        <v>20397.36</v>
      </c>
      <c r="E51" s="162">
        <f>+E52</f>
        <v>2819.926</v>
      </c>
      <c r="F51" s="162">
        <f>+F52</f>
        <v>284.514</v>
      </c>
      <c r="G51" s="12"/>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12"/>
      <c r="FH51" s="12"/>
    </row>
    <row r="52" spans="1:164" ht="25.5">
      <c r="A52" s="18" t="s">
        <v>190</v>
      </c>
      <c r="B52" s="21" t="s">
        <v>191</v>
      </c>
      <c r="C52" s="162">
        <f>+C53+C64</f>
        <v>21173.48</v>
      </c>
      <c r="D52" s="162">
        <f>+D53+D64</f>
        <v>20397.36</v>
      </c>
      <c r="E52" s="162">
        <f>+E53+E64</f>
        <v>2819.926</v>
      </c>
      <c r="F52" s="162">
        <f>+F53+F64</f>
        <v>284.514</v>
      </c>
      <c r="G52" s="12"/>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12"/>
      <c r="FH52" s="12"/>
    </row>
    <row r="53" spans="1:164" ht="12.75">
      <c r="A53" s="18" t="s">
        <v>192</v>
      </c>
      <c r="B53" s="21" t="s">
        <v>193</v>
      </c>
      <c r="C53" s="162">
        <f>C54+C55+C56+C57+C59+C60+C61+C62+C58+C63</f>
        <v>17916.48</v>
      </c>
      <c r="D53" s="162">
        <f>D54+D55+D56+D57+D59+D60+D61+D62+D58+D63</f>
        <v>17288.34</v>
      </c>
      <c r="E53" s="162">
        <f>E54+E55+E56+E57+E59+E60+E61+E62+E58+E63</f>
        <v>1539.071</v>
      </c>
      <c r="F53" s="162">
        <f>F54+F55+F56+F57+F59+F60+F61+F62+F58+F63</f>
        <v>140.485</v>
      </c>
      <c r="G53" s="12"/>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12"/>
      <c r="FH53" s="12"/>
    </row>
    <row r="54" spans="1:164" ht="25.5">
      <c r="A54" s="19" t="s">
        <v>194</v>
      </c>
      <c r="B54" s="23" t="s">
        <v>195</v>
      </c>
      <c r="C54" s="105"/>
      <c r="D54" s="105"/>
      <c r="E54" s="105"/>
      <c r="F54" s="105"/>
      <c r="G54" s="12"/>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12"/>
      <c r="FH54" s="12"/>
    </row>
    <row r="55" spans="1:164" ht="25.5">
      <c r="A55" s="19" t="s">
        <v>196</v>
      </c>
      <c r="B55" s="23" t="s">
        <v>197</v>
      </c>
      <c r="C55" s="105">
        <v>35</v>
      </c>
      <c r="D55" s="105">
        <v>27</v>
      </c>
      <c r="E55" s="105">
        <v>777.859</v>
      </c>
      <c r="F55" s="105">
        <v>57.982</v>
      </c>
      <c r="G55" s="12"/>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12"/>
      <c r="FH55" s="12"/>
    </row>
    <row r="56" spans="1:164" ht="25.5">
      <c r="A56" s="24" t="s">
        <v>198</v>
      </c>
      <c r="B56" s="23" t="s">
        <v>306</v>
      </c>
      <c r="C56" s="105">
        <v>15139</v>
      </c>
      <c r="D56" s="105">
        <v>15139</v>
      </c>
      <c r="E56" s="105"/>
      <c r="F56" s="105"/>
      <c r="G56" s="12"/>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12"/>
      <c r="FH56" s="12"/>
    </row>
    <row r="57" spans="1:164" ht="25.5">
      <c r="A57" s="19" t="s">
        <v>199</v>
      </c>
      <c r="B57" s="25" t="s">
        <v>200</v>
      </c>
      <c r="C57" s="105">
        <v>1061</v>
      </c>
      <c r="D57" s="105">
        <v>812</v>
      </c>
      <c r="E57" s="105">
        <v>760.48</v>
      </c>
      <c r="F57" s="105">
        <v>82.503</v>
      </c>
      <c r="G57" s="12"/>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12"/>
      <c r="FH57" s="12"/>
    </row>
    <row r="58" spans="1:164" ht="12.75">
      <c r="A58" s="19" t="s">
        <v>295</v>
      </c>
      <c r="B58" s="122" t="s">
        <v>294</v>
      </c>
      <c r="C58" s="106"/>
      <c r="D58" s="106"/>
      <c r="E58" s="106"/>
      <c r="F58" s="106"/>
      <c r="G58" s="12"/>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12"/>
      <c r="FH58" s="12"/>
    </row>
    <row r="59" spans="1:164" ht="27.75" customHeight="1">
      <c r="A59" s="19" t="s">
        <v>265</v>
      </c>
      <c r="B59" s="25" t="s">
        <v>211</v>
      </c>
      <c r="E59" s="110"/>
      <c r="F59" s="110"/>
      <c r="G59" s="12"/>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12"/>
      <c r="FH59" s="12"/>
    </row>
    <row r="60" spans="1:164" ht="27.75" customHeight="1">
      <c r="A60" s="19" t="s">
        <v>269</v>
      </c>
      <c r="B60" s="25" t="s">
        <v>271</v>
      </c>
      <c r="C60" s="105"/>
      <c r="D60" s="105"/>
      <c r="E60" s="105"/>
      <c r="F60" s="105"/>
      <c r="G60" s="12"/>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12"/>
      <c r="FH60" s="12"/>
    </row>
    <row r="61" spans="1:164" ht="27.75" customHeight="1">
      <c r="A61" s="19" t="s">
        <v>270</v>
      </c>
      <c r="B61" s="25" t="s">
        <v>272</v>
      </c>
      <c r="C61" s="105"/>
      <c r="D61" s="105"/>
      <c r="E61" s="105"/>
      <c r="F61" s="105"/>
      <c r="G61" s="12"/>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12"/>
      <c r="FH61" s="12"/>
    </row>
    <row r="62" spans="1:164" ht="68.25" customHeight="1">
      <c r="A62" s="19" t="s">
        <v>275</v>
      </c>
      <c r="B62" s="25" t="s">
        <v>276</v>
      </c>
      <c r="C62" s="105">
        <v>2</v>
      </c>
      <c r="D62" s="105">
        <v>2</v>
      </c>
      <c r="E62" s="105">
        <v>0.732</v>
      </c>
      <c r="F62" s="105"/>
      <c r="G62" s="12"/>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12"/>
      <c r="FH62" s="12"/>
    </row>
    <row r="63" spans="1:164" ht="25.5">
      <c r="A63" s="19" t="s">
        <v>300</v>
      </c>
      <c r="B63" s="25" t="s">
        <v>301</v>
      </c>
      <c r="C63" s="105">
        <v>1679.48</v>
      </c>
      <c r="D63" s="105">
        <v>1308.34</v>
      </c>
      <c r="E63" s="105"/>
      <c r="F63" s="105"/>
      <c r="G63" s="12"/>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12"/>
      <c r="FH63" s="12"/>
    </row>
    <row r="64" spans="1:164" ht="15" customHeight="1">
      <c r="A64" s="18" t="s">
        <v>201</v>
      </c>
      <c r="B64" s="21" t="s">
        <v>202</v>
      </c>
      <c r="C64" s="162">
        <f>+C65+C66+C67+C68+C69+C70+C71+C72</f>
        <v>3257</v>
      </c>
      <c r="D64" s="162">
        <f>+D65+D66+D67+D68+D69+D70+D71+D72</f>
        <v>3109.02</v>
      </c>
      <c r="E64" s="162">
        <f>+E65+E66+E67+E68+E69+E70+E71+E72</f>
        <v>1280.855</v>
      </c>
      <c r="F64" s="162">
        <f>+F65+F66+F67+F68+F69+F70+F71+F72</f>
        <v>144.029</v>
      </c>
      <c r="G64" s="12"/>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12"/>
      <c r="FH64" s="12"/>
    </row>
    <row r="65" spans="1:164" ht="25.5">
      <c r="A65" s="26" t="s">
        <v>203</v>
      </c>
      <c r="B65" s="22" t="s">
        <v>204</v>
      </c>
      <c r="C65" s="105"/>
      <c r="D65" s="105"/>
      <c r="E65" s="105"/>
      <c r="F65" s="105"/>
      <c r="G65" s="12"/>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12"/>
      <c r="FH65" s="12"/>
    </row>
    <row r="66" spans="1:164" ht="25.5">
      <c r="A66" s="26" t="s">
        <v>205</v>
      </c>
      <c r="B66" s="27" t="s">
        <v>200</v>
      </c>
      <c r="C66" s="105">
        <v>13</v>
      </c>
      <c r="D66" s="105">
        <v>10</v>
      </c>
      <c r="E66" s="105"/>
      <c r="F66" s="105"/>
      <c r="G66" s="12"/>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12"/>
      <c r="FH66" s="12"/>
    </row>
    <row r="67" spans="1:164" ht="38.25">
      <c r="A67" s="19" t="s">
        <v>206</v>
      </c>
      <c r="B67" s="22" t="s">
        <v>207</v>
      </c>
      <c r="C67" s="105"/>
      <c r="D67" s="105"/>
      <c r="E67" s="105">
        <v>0.608</v>
      </c>
      <c r="F67" s="105"/>
      <c r="G67" s="12"/>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12"/>
      <c r="FH67" s="12"/>
    </row>
    <row r="68" spans="1:164" ht="38.25">
      <c r="A68" s="19" t="s">
        <v>208</v>
      </c>
      <c r="B68" s="22" t="s">
        <v>209</v>
      </c>
      <c r="C68" s="105"/>
      <c r="D68" s="105"/>
      <c r="E68" s="105">
        <v>0.861</v>
      </c>
      <c r="F68" s="105">
        <v>0.045</v>
      </c>
      <c r="G68" s="12"/>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12"/>
      <c r="FH68" s="12"/>
    </row>
    <row r="69" spans="1:164" ht="25.5">
      <c r="A69" s="19" t="s">
        <v>210</v>
      </c>
      <c r="B69" s="22" t="s">
        <v>211</v>
      </c>
      <c r="C69" s="105"/>
      <c r="D69" s="105"/>
      <c r="E69" s="105">
        <v>1277.08</v>
      </c>
      <c r="F69" s="105">
        <v>143.756</v>
      </c>
      <c r="G69" s="12"/>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12"/>
      <c r="FH69" s="12"/>
    </row>
    <row r="70" spans="1:91" ht="25.5">
      <c r="A70" s="28" t="s">
        <v>212</v>
      </c>
      <c r="B70" s="29" t="s">
        <v>213</v>
      </c>
      <c r="C70" s="105">
        <v>3243</v>
      </c>
      <c r="D70" s="105">
        <v>3099.02</v>
      </c>
      <c r="E70" s="105"/>
      <c r="F70" s="105"/>
      <c r="AS70" s="12"/>
      <c r="BS70" s="12"/>
      <c r="BT70" s="12"/>
      <c r="BU70" s="12"/>
      <c r="CM70" s="12"/>
    </row>
    <row r="71" spans="1:175" s="13" customFormat="1" ht="63.75">
      <c r="A71" s="33" t="s">
        <v>222</v>
      </c>
      <c r="B71" s="34" t="s">
        <v>223</v>
      </c>
      <c r="C71" s="105">
        <v>1</v>
      </c>
      <c r="D71" s="105"/>
      <c r="E71" s="105">
        <v>2.306</v>
      </c>
      <c r="F71" s="105">
        <v>0.228</v>
      </c>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6"/>
      <c r="BT71" s="106"/>
      <c r="BU71" s="106"/>
      <c r="BV71" s="101"/>
      <c r="BW71" s="101"/>
      <c r="BX71" s="101"/>
      <c r="BY71" s="101"/>
      <c r="BZ71" s="101"/>
      <c r="CA71" s="101"/>
      <c r="CB71" s="101"/>
      <c r="CC71" s="101"/>
      <c r="CD71" s="101"/>
      <c r="CE71" s="101"/>
      <c r="CF71" s="101"/>
      <c r="CG71" s="101"/>
      <c r="CH71" s="101"/>
      <c r="CI71" s="101"/>
      <c r="CJ71" s="101"/>
      <c r="CK71" s="101"/>
      <c r="CL71" s="101"/>
      <c r="CM71" s="106"/>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1"/>
      <c r="FF71" s="101"/>
      <c r="FG71" s="101"/>
      <c r="FH71" s="101"/>
      <c r="FI71" s="101"/>
      <c r="FJ71" s="101"/>
      <c r="FK71" s="101"/>
      <c r="FL71" s="101"/>
      <c r="FM71" s="101"/>
      <c r="FN71" s="101"/>
      <c r="FO71" s="101"/>
      <c r="FP71" s="101"/>
      <c r="FQ71" s="101"/>
      <c r="FR71" s="101"/>
      <c r="FS71" s="101"/>
    </row>
    <row r="72" spans="1:175" s="13" customFormat="1" ht="46.5" customHeight="1">
      <c r="A72" s="33" t="s">
        <v>273</v>
      </c>
      <c r="B72" s="111" t="s">
        <v>274</v>
      </c>
      <c r="C72" s="105"/>
      <c r="D72" s="105"/>
      <c r="E72" s="105"/>
      <c r="F72" s="105"/>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6"/>
      <c r="BT72" s="106"/>
      <c r="BU72" s="106"/>
      <c r="BV72" s="101"/>
      <c r="BW72" s="101"/>
      <c r="BX72" s="101"/>
      <c r="BY72" s="101"/>
      <c r="BZ72" s="101"/>
      <c r="CA72" s="101"/>
      <c r="CB72" s="101"/>
      <c r="CC72" s="101"/>
      <c r="CD72" s="101"/>
      <c r="CE72" s="101"/>
      <c r="CF72" s="101"/>
      <c r="CG72" s="101"/>
      <c r="CH72" s="101"/>
      <c r="CI72" s="101"/>
      <c r="CJ72" s="101"/>
      <c r="CK72" s="101"/>
      <c r="CL72" s="101"/>
      <c r="CM72" s="106"/>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1"/>
      <c r="FF72" s="101"/>
      <c r="FG72" s="101"/>
      <c r="FH72" s="101"/>
      <c r="FI72" s="101"/>
      <c r="FJ72" s="101"/>
      <c r="FK72" s="101"/>
      <c r="FL72" s="101"/>
      <c r="FM72" s="101"/>
      <c r="FN72" s="101"/>
      <c r="FO72" s="101"/>
      <c r="FP72" s="101"/>
      <c r="FQ72" s="101"/>
      <c r="FR72" s="101"/>
      <c r="FS72" s="101"/>
    </row>
    <row r="73" spans="1:175" s="77" customFormat="1" ht="30">
      <c r="A73" s="115" t="s">
        <v>281</v>
      </c>
      <c r="B73" s="116" t="s">
        <v>282</v>
      </c>
      <c r="C73" s="117">
        <f>+C74+C75</f>
        <v>0</v>
      </c>
      <c r="D73" s="117">
        <f>+D74+D75</f>
        <v>0</v>
      </c>
      <c r="E73" s="117">
        <f>+E74+E75</f>
        <v>0</v>
      </c>
      <c r="F73" s="117">
        <f>+F74+F75</f>
        <v>0</v>
      </c>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9"/>
      <c r="BT73" s="79"/>
      <c r="BU73" s="79"/>
      <c r="BV73" s="78"/>
      <c r="BW73" s="78"/>
      <c r="BX73" s="78"/>
      <c r="BY73" s="78"/>
      <c r="BZ73" s="78"/>
      <c r="CA73" s="78"/>
      <c r="CB73" s="78"/>
      <c r="CC73" s="78"/>
      <c r="CD73" s="78"/>
      <c r="CE73" s="78"/>
      <c r="CF73" s="78"/>
      <c r="CG73" s="78"/>
      <c r="CH73" s="78"/>
      <c r="CI73" s="78"/>
      <c r="CJ73" s="78"/>
      <c r="CK73" s="78"/>
      <c r="CL73" s="78"/>
      <c r="CM73" s="79"/>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c r="EO73" s="78"/>
      <c r="EP73" s="78"/>
      <c r="EQ73" s="78"/>
      <c r="ER73" s="78"/>
      <c r="ES73" s="78"/>
      <c r="ET73" s="78"/>
      <c r="EU73" s="78"/>
      <c r="EV73" s="78"/>
      <c r="EW73" s="78"/>
      <c r="EX73" s="78"/>
      <c r="EY73" s="78"/>
      <c r="EZ73" s="78"/>
      <c r="FA73" s="78"/>
      <c r="FB73" s="78"/>
      <c r="FC73" s="78"/>
      <c r="FD73" s="78"/>
      <c r="FE73" s="78"/>
      <c r="FF73" s="78"/>
      <c r="FG73" s="78"/>
      <c r="FH73" s="78"/>
      <c r="FI73" s="78"/>
      <c r="FJ73" s="78"/>
      <c r="FK73" s="78"/>
      <c r="FL73" s="78"/>
      <c r="FM73" s="78"/>
      <c r="FN73" s="78"/>
      <c r="FO73" s="78"/>
      <c r="FP73" s="78"/>
      <c r="FQ73" s="78"/>
      <c r="FR73" s="78"/>
      <c r="FS73" s="78"/>
    </row>
    <row r="74" spans="1:175" s="13" customFormat="1" ht="14.25">
      <c r="A74" s="112" t="s">
        <v>283</v>
      </c>
      <c r="B74" s="113" t="s">
        <v>284</v>
      </c>
      <c r="C74" s="105"/>
      <c r="D74" s="105"/>
      <c r="E74" s="105"/>
      <c r="F74" s="105"/>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6"/>
      <c r="BT74" s="106"/>
      <c r="BU74" s="106"/>
      <c r="BV74" s="101"/>
      <c r="BW74" s="101"/>
      <c r="BX74" s="101"/>
      <c r="BY74" s="101"/>
      <c r="BZ74" s="101"/>
      <c r="CA74" s="101"/>
      <c r="CB74" s="101"/>
      <c r="CC74" s="101"/>
      <c r="CD74" s="101"/>
      <c r="CE74" s="101"/>
      <c r="CF74" s="101"/>
      <c r="CG74" s="101"/>
      <c r="CH74" s="101"/>
      <c r="CI74" s="101"/>
      <c r="CJ74" s="101"/>
      <c r="CK74" s="101"/>
      <c r="CL74" s="101"/>
      <c r="CM74" s="106"/>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1"/>
      <c r="FF74" s="101"/>
      <c r="FG74" s="101"/>
      <c r="FH74" s="101"/>
      <c r="FI74" s="101"/>
      <c r="FJ74" s="101"/>
      <c r="FK74" s="101"/>
      <c r="FL74" s="101"/>
      <c r="FM74" s="101"/>
      <c r="FN74" s="101"/>
      <c r="FO74" s="101"/>
      <c r="FP74" s="101"/>
      <c r="FQ74" s="101"/>
      <c r="FR74" s="101"/>
      <c r="FS74" s="101"/>
    </row>
    <row r="75" spans="1:175" s="13" customFormat="1" ht="14.25">
      <c r="A75" s="112" t="s">
        <v>285</v>
      </c>
      <c r="B75" s="114" t="s">
        <v>286</v>
      </c>
      <c r="C75" s="105"/>
      <c r="D75" s="105"/>
      <c r="E75" s="105"/>
      <c r="F75" s="105"/>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6"/>
      <c r="BT75" s="106"/>
      <c r="BU75" s="106"/>
      <c r="BV75" s="101"/>
      <c r="BW75" s="101"/>
      <c r="BX75" s="101"/>
      <c r="BY75" s="101"/>
      <c r="BZ75" s="101"/>
      <c r="CA75" s="101"/>
      <c r="CB75" s="101"/>
      <c r="CC75" s="101"/>
      <c r="CD75" s="101"/>
      <c r="CE75" s="101"/>
      <c r="CF75" s="101"/>
      <c r="CG75" s="101"/>
      <c r="CH75" s="101"/>
      <c r="CI75" s="101"/>
      <c r="CJ75" s="101"/>
      <c r="CK75" s="101"/>
      <c r="CL75" s="101"/>
      <c r="CM75" s="106"/>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1"/>
      <c r="FF75" s="101"/>
      <c r="FG75" s="101"/>
      <c r="FH75" s="101"/>
      <c r="FI75" s="101"/>
      <c r="FJ75" s="101"/>
      <c r="FK75" s="101"/>
      <c r="FL75" s="101"/>
      <c r="FM75" s="101"/>
      <c r="FN75" s="101"/>
      <c r="FO75" s="101"/>
      <c r="FP75" s="101"/>
      <c r="FQ75" s="101"/>
      <c r="FR75" s="101"/>
      <c r="FS75" s="101"/>
    </row>
    <row r="76" spans="1:175" s="13" customFormat="1" ht="14.25">
      <c r="A76" s="172" t="s">
        <v>224</v>
      </c>
      <c r="B76" s="172"/>
      <c r="C76" s="107"/>
      <c r="D76" s="107"/>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6"/>
      <c r="BT76" s="106"/>
      <c r="BU76" s="106"/>
      <c r="BV76" s="101"/>
      <c r="BW76" s="101"/>
      <c r="BX76" s="101"/>
      <c r="BY76" s="101"/>
      <c r="BZ76" s="101"/>
      <c r="CA76" s="101"/>
      <c r="CB76" s="101"/>
      <c r="CC76" s="101"/>
      <c r="CD76" s="101"/>
      <c r="CE76" s="101"/>
      <c r="CF76" s="101"/>
      <c r="CG76" s="101"/>
      <c r="CH76" s="101"/>
      <c r="CI76" s="101"/>
      <c r="CJ76" s="101"/>
      <c r="CK76" s="101"/>
      <c r="CL76" s="101"/>
      <c r="CM76" s="106"/>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1"/>
      <c r="FF76" s="101"/>
      <c r="FG76" s="101"/>
      <c r="FH76" s="101"/>
      <c r="FI76" s="101"/>
      <c r="FJ76" s="101"/>
      <c r="FK76" s="101"/>
      <c r="FL76" s="101"/>
      <c r="FM76" s="101"/>
      <c r="FN76" s="101"/>
      <c r="FO76" s="101"/>
      <c r="FP76" s="101"/>
      <c r="FQ76" s="101"/>
      <c r="FR76" s="101"/>
      <c r="FS76" s="101"/>
    </row>
    <row r="77" spans="1:175" s="13" customFormat="1" ht="12.75">
      <c r="A77" s="30"/>
      <c r="C77" s="107"/>
      <c r="D77" s="107"/>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6"/>
      <c r="BT77" s="106"/>
      <c r="BU77" s="106"/>
      <c r="BV77" s="101"/>
      <c r="BW77" s="101"/>
      <c r="BX77" s="101"/>
      <c r="BY77" s="101"/>
      <c r="BZ77" s="101"/>
      <c r="CA77" s="101"/>
      <c r="CB77" s="101"/>
      <c r="CC77" s="101"/>
      <c r="CD77" s="101"/>
      <c r="CE77" s="101"/>
      <c r="CF77" s="101"/>
      <c r="CG77" s="101"/>
      <c r="CH77" s="101"/>
      <c r="CI77" s="101"/>
      <c r="CJ77" s="101"/>
      <c r="CK77" s="101"/>
      <c r="CL77" s="101"/>
      <c r="CM77" s="106"/>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row>
    <row r="78" spans="1:175" s="36" customFormat="1" ht="14.25">
      <c r="A78" s="35"/>
      <c r="B78" s="36" t="s">
        <v>225</v>
      </c>
      <c r="C78" s="36" t="s">
        <v>226</v>
      </c>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c r="BQ78" s="108"/>
      <c r="BR78" s="108"/>
      <c r="BS78" s="109"/>
      <c r="BT78" s="109"/>
      <c r="BU78" s="109"/>
      <c r="BV78" s="108"/>
      <c r="BW78" s="108"/>
      <c r="BX78" s="108"/>
      <c r="BY78" s="108"/>
      <c r="BZ78" s="108"/>
      <c r="CA78" s="108"/>
      <c r="CB78" s="108"/>
      <c r="CC78" s="108"/>
      <c r="CD78" s="108"/>
      <c r="CE78" s="108"/>
      <c r="CF78" s="108"/>
      <c r="CG78" s="108"/>
      <c r="CH78" s="108"/>
      <c r="CI78" s="108"/>
      <c r="CJ78" s="108"/>
      <c r="CK78" s="108"/>
      <c r="CL78" s="108"/>
      <c r="CM78" s="109"/>
      <c r="CN78" s="108"/>
      <c r="CO78" s="108"/>
      <c r="CP78" s="108"/>
      <c r="CQ78" s="108"/>
      <c r="CR78" s="108"/>
      <c r="CS78" s="108"/>
      <c r="CT78" s="108"/>
      <c r="CU78" s="108"/>
      <c r="CV78" s="108"/>
      <c r="CW78" s="108"/>
      <c r="CX78" s="108"/>
      <c r="CY78" s="108"/>
      <c r="CZ78" s="108"/>
      <c r="DA78" s="108"/>
      <c r="DB78" s="108"/>
      <c r="DC78" s="108"/>
      <c r="DD78" s="108"/>
      <c r="DE78" s="108"/>
      <c r="DF78" s="108"/>
      <c r="DG78" s="108"/>
      <c r="DH78" s="108"/>
      <c r="DI78" s="108"/>
      <c r="DJ78" s="108"/>
      <c r="DK78" s="108"/>
      <c r="DL78" s="108"/>
      <c r="DM78" s="108"/>
      <c r="DN78" s="108"/>
      <c r="DO78" s="108"/>
      <c r="DP78" s="108"/>
      <c r="DQ78" s="108"/>
      <c r="DR78" s="108"/>
      <c r="DS78" s="108"/>
      <c r="DT78" s="108"/>
      <c r="DU78" s="108"/>
      <c r="DV78" s="108"/>
      <c r="DW78" s="108"/>
      <c r="DX78" s="108"/>
      <c r="DY78" s="108"/>
      <c r="DZ78" s="108"/>
      <c r="EA78" s="108"/>
      <c r="EB78" s="108"/>
      <c r="EC78" s="108"/>
      <c r="ED78" s="108"/>
      <c r="EE78" s="108"/>
      <c r="EF78" s="108"/>
      <c r="EG78" s="108"/>
      <c r="EH78" s="108"/>
      <c r="EI78" s="108"/>
      <c r="EJ78" s="108"/>
      <c r="EK78" s="108"/>
      <c r="EL78" s="108"/>
      <c r="EM78" s="108"/>
      <c r="EN78" s="108"/>
      <c r="EO78" s="108"/>
      <c r="EP78" s="108"/>
      <c r="EQ78" s="108"/>
      <c r="ER78" s="108"/>
      <c r="ES78" s="108"/>
      <c r="ET78" s="108"/>
      <c r="EU78" s="108"/>
      <c r="EV78" s="108"/>
      <c r="EW78" s="108"/>
      <c r="EX78" s="108"/>
      <c r="EY78" s="108"/>
      <c r="EZ78" s="108"/>
      <c r="FA78" s="108"/>
      <c r="FB78" s="108"/>
      <c r="FC78" s="108"/>
      <c r="FD78" s="108"/>
      <c r="FE78" s="108"/>
      <c r="FF78" s="108"/>
      <c r="FG78" s="108"/>
      <c r="FH78" s="108"/>
      <c r="FI78" s="108"/>
      <c r="FJ78" s="108"/>
      <c r="FK78" s="108"/>
      <c r="FL78" s="108"/>
      <c r="FM78" s="108"/>
      <c r="FN78" s="108"/>
      <c r="FO78" s="108"/>
      <c r="FP78" s="108"/>
      <c r="FQ78" s="108"/>
      <c r="FR78" s="108"/>
      <c r="FS78" s="108"/>
    </row>
    <row r="79" spans="1:175" s="13" customFormat="1" ht="12.75">
      <c r="A79" s="30"/>
      <c r="B79" s="13" t="s">
        <v>382</v>
      </c>
      <c r="C79" s="171" t="s">
        <v>384</v>
      </c>
      <c r="D79" s="17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01"/>
      <c r="BA79" s="101"/>
      <c r="BB79" s="101"/>
      <c r="BC79" s="101"/>
      <c r="BD79" s="101"/>
      <c r="BE79" s="101"/>
      <c r="BF79" s="101"/>
      <c r="BG79" s="101"/>
      <c r="BH79" s="101"/>
      <c r="BI79" s="101"/>
      <c r="BJ79" s="101"/>
      <c r="BK79" s="101"/>
      <c r="BL79" s="101"/>
      <c r="BM79" s="101"/>
      <c r="BN79" s="101"/>
      <c r="BO79" s="101"/>
      <c r="BP79" s="101"/>
      <c r="BQ79" s="101"/>
      <c r="BR79" s="101"/>
      <c r="BS79" s="106"/>
      <c r="BT79" s="106"/>
      <c r="BU79" s="106"/>
      <c r="BV79" s="101"/>
      <c r="BW79" s="101"/>
      <c r="BX79" s="101"/>
      <c r="BY79" s="101"/>
      <c r="BZ79" s="101"/>
      <c r="CA79" s="101"/>
      <c r="CB79" s="101"/>
      <c r="CC79" s="101"/>
      <c r="CD79" s="101"/>
      <c r="CE79" s="101"/>
      <c r="CF79" s="101"/>
      <c r="CG79" s="101"/>
      <c r="CH79" s="101"/>
      <c r="CI79" s="101"/>
      <c r="CJ79" s="101"/>
      <c r="CK79" s="101"/>
      <c r="CL79" s="101"/>
      <c r="CM79" s="106"/>
      <c r="CN79" s="101"/>
      <c r="CO79" s="101"/>
      <c r="CP79" s="101"/>
      <c r="CQ79" s="101"/>
      <c r="CR79" s="101"/>
      <c r="CS79" s="101"/>
      <c r="CT79" s="101"/>
      <c r="CU79" s="101"/>
      <c r="CV79" s="101"/>
      <c r="CW79" s="101"/>
      <c r="CX79" s="101"/>
      <c r="CY79" s="101"/>
      <c r="CZ79" s="101"/>
      <c r="DA79" s="101"/>
      <c r="DB79" s="101"/>
      <c r="DC79" s="101"/>
      <c r="DD79" s="101"/>
      <c r="DE79" s="101"/>
      <c r="DF79" s="101"/>
      <c r="DG79" s="101"/>
      <c r="DH79" s="101"/>
      <c r="DI79" s="101"/>
      <c r="DJ79" s="101"/>
      <c r="DK79" s="101"/>
      <c r="DL79" s="101"/>
      <c r="DM79" s="101"/>
      <c r="DN79" s="101"/>
      <c r="DO79" s="101"/>
      <c r="DP79" s="101"/>
      <c r="DQ79" s="101"/>
      <c r="DR79" s="101"/>
      <c r="DS79" s="101"/>
      <c r="DT79" s="101"/>
      <c r="DU79" s="101"/>
      <c r="DV79" s="101"/>
      <c r="DW79" s="101"/>
      <c r="DX79" s="101"/>
      <c r="DY79" s="101"/>
      <c r="DZ79" s="101"/>
      <c r="EA79" s="101"/>
      <c r="EB79" s="101"/>
      <c r="EC79" s="101"/>
      <c r="ED79" s="101"/>
      <c r="EE79" s="101"/>
      <c r="EF79" s="101"/>
      <c r="EG79" s="101"/>
      <c r="EH79" s="101"/>
      <c r="EI79" s="101"/>
      <c r="EJ79" s="101"/>
      <c r="EK79" s="101"/>
      <c r="EL79" s="101"/>
      <c r="EM79" s="101"/>
      <c r="EN79" s="101"/>
      <c r="EO79" s="101"/>
      <c r="EP79" s="101"/>
      <c r="EQ79" s="101"/>
      <c r="ER79" s="101"/>
      <c r="ES79" s="101"/>
      <c r="ET79" s="101"/>
      <c r="EU79" s="101"/>
      <c r="EV79" s="101"/>
      <c r="EW79" s="101"/>
      <c r="EX79" s="101"/>
      <c r="EY79" s="101"/>
      <c r="EZ79" s="101"/>
      <c r="FA79" s="101"/>
      <c r="FB79" s="101"/>
      <c r="FC79" s="101"/>
      <c r="FD79" s="101"/>
      <c r="FE79" s="101"/>
      <c r="FF79" s="101"/>
      <c r="FG79" s="101"/>
      <c r="FH79" s="101"/>
      <c r="FI79" s="101"/>
      <c r="FJ79" s="101"/>
      <c r="FK79" s="101"/>
      <c r="FL79" s="101"/>
      <c r="FM79" s="101"/>
      <c r="FN79" s="101"/>
      <c r="FO79" s="101"/>
      <c r="FP79" s="101"/>
      <c r="FQ79" s="101"/>
      <c r="FR79" s="101"/>
      <c r="FS79" s="101"/>
    </row>
    <row r="80" spans="1:175" s="13" customFormat="1" ht="12.75">
      <c r="A80" s="30"/>
      <c r="C80" s="107"/>
      <c r="D80" s="107"/>
      <c r="E80" s="89" t="s">
        <v>260</v>
      </c>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1"/>
      <c r="BC80" s="101"/>
      <c r="BD80" s="101"/>
      <c r="BE80" s="101"/>
      <c r="BF80" s="101"/>
      <c r="BG80" s="101"/>
      <c r="BH80" s="101"/>
      <c r="BI80" s="101"/>
      <c r="BJ80" s="101"/>
      <c r="BK80" s="101"/>
      <c r="BL80" s="101"/>
      <c r="BM80" s="101"/>
      <c r="BN80" s="101"/>
      <c r="BO80" s="101"/>
      <c r="BP80" s="101"/>
      <c r="BQ80" s="101"/>
      <c r="BR80" s="101"/>
      <c r="BS80" s="106"/>
      <c r="BT80" s="106"/>
      <c r="BU80" s="106"/>
      <c r="BV80" s="101"/>
      <c r="BW80" s="101"/>
      <c r="BX80" s="101"/>
      <c r="BY80" s="101"/>
      <c r="BZ80" s="101"/>
      <c r="CA80" s="101"/>
      <c r="CB80" s="101"/>
      <c r="CC80" s="101"/>
      <c r="CD80" s="101"/>
      <c r="CE80" s="101"/>
      <c r="CF80" s="101"/>
      <c r="CG80" s="101"/>
      <c r="CH80" s="101"/>
      <c r="CI80" s="101"/>
      <c r="CJ80" s="101"/>
      <c r="CK80" s="101"/>
      <c r="CL80" s="101"/>
      <c r="CM80" s="106"/>
      <c r="CN80" s="101"/>
      <c r="CO80" s="101"/>
      <c r="CP80" s="101"/>
      <c r="CQ80" s="101"/>
      <c r="CR80" s="101"/>
      <c r="CS80" s="101"/>
      <c r="CT80" s="101"/>
      <c r="CU80" s="101"/>
      <c r="CV80" s="101"/>
      <c r="CW80" s="101"/>
      <c r="CX80" s="101"/>
      <c r="CY80" s="101"/>
      <c r="CZ80" s="101"/>
      <c r="DA80" s="101"/>
      <c r="DB80" s="101"/>
      <c r="DC80" s="101"/>
      <c r="DD80" s="101"/>
      <c r="DE80" s="101"/>
      <c r="DF80" s="101"/>
      <c r="DG80" s="101"/>
      <c r="DH80" s="101"/>
      <c r="DI80" s="101"/>
      <c r="DJ80" s="101"/>
      <c r="DK80" s="101"/>
      <c r="DL80" s="101"/>
      <c r="DM80" s="101"/>
      <c r="DN80" s="101"/>
      <c r="DO80" s="101"/>
      <c r="DP80" s="101"/>
      <c r="DQ80" s="101"/>
      <c r="DR80" s="101"/>
      <c r="DS80" s="101"/>
      <c r="DT80" s="101"/>
      <c r="DU80" s="101"/>
      <c r="DV80" s="101"/>
      <c r="DW80" s="101"/>
      <c r="DX80" s="101"/>
      <c r="DY80" s="101"/>
      <c r="DZ80" s="101"/>
      <c r="EA80" s="101"/>
      <c r="EB80" s="101"/>
      <c r="EC80" s="101"/>
      <c r="ED80" s="101"/>
      <c r="EE80" s="101"/>
      <c r="EF80" s="101"/>
      <c r="EG80" s="101"/>
      <c r="EH80" s="101"/>
      <c r="EI80" s="101"/>
      <c r="EJ80" s="101"/>
      <c r="EK80" s="101"/>
      <c r="EL80" s="101"/>
      <c r="EM80" s="101"/>
      <c r="EN80" s="101"/>
      <c r="EO80" s="101"/>
      <c r="EP80" s="101"/>
      <c r="EQ80" s="101"/>
      <c r="ER80" s="101"/>
      <c r="ES80" s="101"/>
      <c r="ET80" s="101"/>
      <c r="EU80" s="101"/>
      <c r="EV80" s="101"/>
      <c r="EW80" s="101"/>
      <c r="EX80" s="101"/>
      <c r="EY80" s="101"/>
      <c r="EZ80" s="101"/>
      <c r="FA80" s="101"/>
      <c r="FB80" s="101"/>
      <c r="FC80" s="101"/>
      <c r="FD80" s="101"/>
      <c r="FE80" s="101"/>
      <c r="FF80" s="101"/>
      <c r="FG80" s="101"/>
      <c r="FH80" s="101"/>
      <c r="FI80" s="101"/>
      <c r="FJ80" s="101"/>
      <c r="FK80" s="101"/>
      <c r="FL80" s="101"/>
      <c r="FM80" s="101"/>
      <c r="FN80" s="101"/>
      <c r="FO80" s="101"/>
      <c r="FP80" s="101"/>
      <c r="FQ80" s="101"/>
      <c r="FR80" s="101"/>
      <c r="FS80" s="101"/>
    </row>
    <row r="81" spans="1:175" s="13" customFormat="1" ht="12.75">
      <c r="A81" s="30"/>
      <c r="C81" s="107"/>
      <c r="D81" s="107"/>
      <c r="E81" s="89" t="s">
        <v>261</v>
      </c>
      <c r="F81" s="13" t="s">
        <v>383</v>
      </c>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1"/>
      <c r="BC81" s="101"/>
      <c r="BD81" s="101"/>
      <c r="BE81" s="101"/>
      <c r="BF81" s="101"/>
      <c r="BG81" s="101"/>
      <c r="BH81" s="101"/>
      <c r="BI81" s="101"/>
      <c r="BJ81" s="101"/>
      <c r="BK81" s="101"/>
      <c r="BL81" s="101"/>
      <c r="BM81" s="101"/>
      <c r="BN81" s="101"/>
      <c r="BO81" s="101"/>
      <c r="BP81" s="101"/>
      <c r="BQ81" s="101"/>
      <c r="BR81" s="101"/>
      <c r="BS81" s="106"/>
      <c r="BT81" s="106"/>
      <c r="BU81" s="106"/>
      <c r="BV81" s="101"/>
      <c r="BW81" s="101"/>
      <c r="BX81" s="101"/>
      <c r="BY81" s="101"/>
      <c r="BZ81" s="101"/>
      <c r="CA81" s="101"/>
      <c r="CB81" s="101"/>
      <c r="CC81" s="101"/>
      <c r="CD81" s="101"/>
      <c r="CE81" s="101"/>
      <c r="CF81" s="101"/>
      <c r="CG81" s="101"/>
      <c r="CH81" s="101"/>
      <c r="CI81" s="101"/>
      <c r="CJ81" s="101"/>
      <c r="CK81" s="101"/>
      <c r="CL81" s="101"/>
      <c r="CM81" s="106"/>
      <c r="CN81" s="101"/>
      <c r="CO81" s="101"/>
      <c r="CP81" s="101"/>
      <c r="CQ81" s="101"/>
      <c r="CR81" s="101"/>
      <c r="CS81" s="101"/>
      <c r="CT81" s="101"/>
      <c r="CU81" s="101"/>
      <c r="CV81" s="101"/>
      <c r="CW81" s="101"/>
      <c r="CX81" s="101"/>
      <c r="CY81" s="101"/>
      <c r="CZ81" s="101"/>
      <c r="DA81" s="101"/>
      <c r="DB81" s="101"/>
      <c r="DC81" s="101"/>
      <c r="DD81" s="101"/>
      <c r="DE81" s="101"/>
      <c r="DF81" s="101"/>
      <c r="DG81" s="101"/>
      <c r="DH81" s="101"/>
      <c r="DI81" s="101"/>
      <c r="DJ81" s="101"/>
      <c r="DK81" s="101"/>
      <c r="DL81" s="101"/>
      <c r="DM81" s="101"/>
      <c r="DN81" s="101"/>
      <c r="DO81" s="101"/>
      <c r="DP81" s="101"/>
      <c r="DQ81" s="101"/>
      <c r="DR81" s="101"/>
      <c r="DS81" s="101"/>
      <c r="DT81" s="101"/>
      <c r="DU81" s="101"/>
      <c r="DV81" s="101"/>
      <c r="DW81" s="101"/>
      <c r="DX81" s="101"/>
      <c r="DY81" s="101"/>
      <c r="DZ81" s="101"/>
      <c r="EA81" s="101"/>
      <c r="EB81" s="101"/>
      <c r="EC81" s="101"/>
      <c r="ED81" s="101"/>
      <c r="EE81" s="101"/>
      <c r="EF81" s="101"/>
      <c r="EG81" s="101"/>
      <c r="EH81" s="101"/>
      <c r="EI81" s="101"/>
      <c r="EJ81" s="101"/>
      <c r="EK81" s="101"/>
      <c r="EL81" s="101"/>
      <c r="EM81" s="101"/>
      <c r="EN81" s="101"/>
      <c r="EO81" s="101"/>
      <c r="EP81" s="101"/>
      <c r="EQ81" s="101"/>
      <c r="ER81" s="101"/>
      <c r="ES81" s="101"/>
      <c r="ET81" s="101"/>
      <c r="EU81" s="101"/>
      <c r="EV81" s="101"/>
      <c r="EW81" s="101"/>
      <c r="EX81" s="101"/>
      <c r="EY81" s="101"/>
      <c r="EZ81" s="101"/>
      <c r="FA81" s="101"/>
      <c r="FB81" s="101"/>
      <c r="FC81" s="101"/>
      <c r="FD81" s="101"/>
      <c r="FE81" s="101"/>
      <c r="FF81" s="101"/>
      <c r="FG81" s="101"/>
      <c r="FH81" s="101"/>
      <c r="FI81" s="101"/>
      <c r="FJ81" s="101"/>
      <c r="FK81" s="101"/>
      <c r="FL81" s="101"/>
      <c r="FM81" s="101"/>
      <c r="FN81" s="101"/>
      <c r="FO81" s="101"/>
      <c r="FP81" s="101"/>
      <c r="FQ81" s="101"/>
      <c r="FR81" s="101"/>
      <c r="FS81" s="101"/>
    </row>
    <row r="82" spans="1:175" s="13" customFormat="1" ht="12.75">
      <c r="A82" s="30"/>
      <c r="C82" s="107"/>
      <c r="D82" s="107"/>
      <c r="E82" s="89" t="s">
        <v>262</v>
      </c>
      <c r="F82" s="167">
        <v>235369104</v>
      </c>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1"/>
      <c r="BR82" s="101"/>
      <c r="BS82" s="106"/>
      <c r="BT82" s="106"/>
      <c r="BU82" s="106"/>
      <c r="BV82" s="101"/>
      <c r="BW82" s="101"/>
      <c r="BX82" s="101"/>
      <c r="BY82" s="101"/>
      <c r="BZ82" s="101"/>
      <c r="CA82" s="101"/>
      <c r="CB82" s="101"/>
      <c r="CC82" s="101"/>
      <c r="CD82" s="101"/>
      <c r="CE82" s="101"/>
      <c r="CF82" s="101"/>
      <c r="CG82" s="101"/>
      <c r="CH82" s="101"/>
      <c r="CI82" s="101"/>
      <c r="CJ82" s="101"/>
      <c r="CK82" s="101"/>
      <c r="CL82" s="101"/>
      <c r="CM82" s="106"/>
      <c r="CN82" s="101"/>
      <c r="CO82" s="101"/>
      <c r="CP82" s="101"/>
      <c r="CQ82" s="101"/>
      <c r="CR82" s="101"/>
      <c r="CS82" s="101"/>
      <c r="CT82" s="101"/>
      <c r="CU82" s="101"/>
      <c r="CV82" s="101"/>
      <c r="CW82" s="101"/>
      <c r="CX82" s="101"/>
      <c r="CY82" s="101"/>
      <c r="CZ82" s="101"/>
      <c r="DA82" s="101"/>
      <c r="DB82" s="101"/>
      <c r="DC82" s="101"/>
      <c r="DD82" s="101"/>
      <c r="DE82" s="101"/>
      <c r="DF82" s="101"/>
      <c r="DG82" s="101"/>
      <c r="DH82" s="101"/>
      <c r="DI82" s="101"/>
      <c r="DJ82" s="101"/>
      <c r="DK82" s="101"/>
      <c r="DL82" s="101"/>
      <c r="DM82" s="101"/>
      <c r="DN82" s="101"/>
      <c r="DO82" s="101"/>
      <c r="DP82" s="101"/>
      <c r="DQ82" s="101"/>
      <c r="DR82" s="101"/>
      <c r="DS82" s="101"/>
      <c r="DT82" s="101"/>
      <c r="DU82" s="101"/>
      <c r="DV82" s="101"/>
      <c r="DW82" s="101"/>
      <c r="DX82" s="101"/>
      <c r="DY82" s="101"/>
      <c r="DZ82" s="101"/>
      <c r="EA82" s="101"/>
      <c r="EB82" s="101"/>
      <c r="EC82" s="101"/>
      <c r="ED82" s="101"/>
      <c r="EE82" s="101"/>
      <c r="EF82" s="101"/>
      <c r="EG82" s="101"/>
      <c r="EH82" s="101"/>
      <c r="EI82" s="101"/>
      <c r="EJ82" s="101"/>
      <c r="EK82" s="101"/>
      <c r="EL82" s="101"/>
      <c r="EM82" s="101"/>
      <c r="EN82" s="101"/>
      <c r="EO82" s="101"/>
      <c r="EP82" s="101"/>
      <c r="EQ82" s="101"/>
      <c r="ER82" s="101"/>
      <c r="ES82" s="101"/>
      <c r="ET82" s="101"/>
      <c r="EU82" s="101"/>
      <c r="EV82" s="101"/>
      <c r="EW82" s="101"/>
      <c r="EX82" s="101"/>
      <c r="EY82" s="101"/>
      <c r="EZ82" s="101"/>
      <c r="FA82" s="101"/>
      <c r="FB82" s="101"/>
      <c r="FC82" s="101"/>
      <c r="FD82" s="101"/>
      <c r="FE82" s="101"/>
      <c r="FF82" s="101"/>
      <c r="FG82" s="101"/>
      <c r="FH82" s="101"/>
      <c r="FI82" s="101"/>
      <c r="FJ82" s="101"/>
      <c r="FK82" s="101"/>
      <c r="FL82" s="101"/>
      <c r="FM82" s="101"/>
      <c r="FN82" s="101"/>
      <c r="FO82" s="101"/>
      <c r="FP82" s="101"/>
      <c r="FQ82" s="101"/>
      <c r="FR82" s="101"/>
      <c r="FS82" s="101"/>
    </row>
    <row r="83" spans="1:175" s="13" customFormat="1" ht="12.75">
      <c r="A83" s="30"/>
      <c r="C83" s="107"/>
      <c r="D83" s="107"/>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01"/>
      <c r="BA83" s="101"/>
      <c r="BB83" s="101"/>
      <c r="BC83" s="101"/>
      <c r="BD83" s="101"/>
      <c r="BE83" s="101"/>
      <c r="BF83" s="101"/>
      <c r="BG83" s="101"/>
      <c r="BH83" s="101"/>
      <c r="BI83" s="101"/>
      <c r="BJ83" s="101"/>
      <c r="BK83" s="101"/>
      <c r="BL83" s="101"/>
      <c r="BM83" s="101"/>
      <c r="BN83" s="101"/>
      <c r="BO83" s="101"/>
      <c r="BP83" s="101"/>
      <c r="BQ83" s="101"/>
      <c r="BR83" s="101"/>
      <c r="BS83" s="106"/>
      <c r="BT83" s="106"/>
      <c r="BU83" s="106"/>
      <c r="BV83" s="101"/>
      <c r="BW83" s="101"/>
      <c r="BX83" s="101"/>
      <c r="BY83" s="101"/>
      <c r="BZ83" s="101"/>
      <c r="CA83" s="101"/>
      <c r="CB83" s="101"/>
      <c r="CC83" s="101"/>
      <c r="CD83" s="101"/>
      <c r="CE83" s="101"/>
      <c r="CF83" s="101"/>
      <c r="CG83" s="101"/>
      <c r="CH83" s="101"/>
      <c r="CI83" s="101"/>
      <c r="CJ83" s="101"/>
      <c r="CK83" s="101"/>
      <c r="CL83" s="101"/>
      <c r="CM83" s="106"/>
      <c r="CN83" s="101"/>
      <c r="CO83" s="101"/>
      <c r="CP83" s="101"/>
      <c r="CQ83" s="101"/>
      <c r="CR83" s="101"/>
      <c r="CS83" s="101"/>
      <c r="CT83" s="101"/>
      <c r="CU83" s="101"/>
      <c r="CV83" s="101"/>
      <c r="CW83" s="101"/>
      <c r="CX83" s="101"/>
      <c r="CY83" s="101"/>
      <c r="CZ83" s="101"/>
      <c r="DA83" s="101"/>
      <c r="DB83" s="101"/>
      <c r="DC83" s="101"/>
      <c r="DD83" s="101"/>
      <c r="DE83" s="101"/>
      <c r="DF83" s="101"/>
      <c r="DG83" s="101"/>
      <c r="DH83" s="101"/>
      <c r="DI83" s="101"/>
      <c r="DJ83" s="101"/>
      <c r="DK83" s="101"/>
      <c r="DL83" s="101"/>
      <c r="DM83" s="101"/>
      <c r="DN83" s="101"/>
      <c r="DO83" s="101"/>
      <c r="DP83" s="101"/>
      <c r="DQ83" s="101"/>
      <c r="DR83" s="101"/>
      <c r="DS83" s="101"/>
      <c r="DT83" s="101"/>
      <c r="DU83" s="101"/>
      <c r="DV83" s="101"/>
      <c r="DW83" s="101"/>
      <c r="DX83" s="101"/>
      <c r="DY83" s="101"/>
      <c r="DZ83" s="101"/>
      <c r="EA83" s="101"/>
      <c r="EB83" s="101"/>
      <c r="EC83" s="101"/>
      <c r="ED83" s="101"/>
      <c r="EE83" s="101"/>
      <c r="EF83" s="101"/>
      <c r="EG83" s="101"/>
      <c r="EH83" s="101"/>
      <c r="EI83" s="101"/>
      <c r="EJ83" s="101"/>
      <c r="EK83" s="101"/>
      <c r="EL83" s="101"/>
      <c r="EM83" s="101"/>
      <c r="EN83" s="101"/>
      <c r="EO83" s="101"/>
      <c r="EP83" s="101"/>
      <c r="EQ83" s="101"/>
      <c r="ER83" s="101"/>
      <c r="ES83" s="101"/>
      <c r="ET83" s="101"/>
      <c r="EU83" s="101"/>
      <c r="EV83" s="101"/>
      <c r="EW83" s="101"/>
      <c r="EX83" s="101"/>
      <c r="EY83" s="101"/>
      <c r="EZ83" s="101"/>
      <c r="FA83" s="101"/>
      <c r="FB83" s="101"/>
      <c r="FC83" s="101"/>
      <c r="FD83" s="101"/>
      <c r="FE83" s="101"/>
      <c r="FF83" s="101"/>
      <c r="FG83" s="101"/>
      <c r="FH83" s="101"/>
      <c r="FI83" s="101"/>
      <c r="FJ83" s="101"/>
      <c r="FK83" s="101"/>
      <c r="FL83" s="101"/>
      <c r="FM83" s="101"/>
      <c r="FN83" s="101"/>
      <c r="FO83" s="101"/>
      <c r="FP83" s="101"/>
      <c r="FQ83" s="101"/>
      <c r="FR83" s="101"/>
      <c r="FS83" s="101"/>
    </row>
    <row r="84" spans="1:175" s="13" customFormat="1" ht="12.75">
      <c r="A84" s="30"/>
      <c r="C84" s="107"/>
      <c r="D84" s="107"/>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1"/>
      <c r="BR84" s="101"/>
      <c r="BS84" s="106"/>
      <c r="BT84" s="106"/>
      <c r="BU84" s="106"/>
      <c r="BV84" s="101"/>
      <c r="BW84" s="101"/>
      <c r="BX84" s="101"/>
      <c r="BY84" s="101"/>
      <c r="BZ84" s="101"/>
      <c r="CA84" s="101"/>
      <c r="CB84" s="101"/>
      <c r="CC84" s="101"/>
      <c r="CD84" s="101"/>
      <c r="CE84" s="101"/>
      <c r="CF84" s="101"/>
      <c r="CG84" s="101"/>
      <c r="CH84" s="101"/>
      <c r="CI84" s="101"/>
      <c r="CJ84" s="101"/>
      <c r="CK84" s="101"/>
      <c r="CL84" s="101"/>
      <c r="CM84" s="106"/>
      <c r="CN84" s="101"/>
      <c r="CO84" s="101"/>
      <c r="CP84" s="101"/>
      <c r="CQ84" s="101"/>
      <c r="CR84" s="101"/>
      <c r="CS84" s="101"/>
      <c r="CT84" s="101"/>
      <c r="CU84" s="101"/>
      <c r="CV84" s="101"/>
      <c r="CW84" s="101"/>
      <c r="CX84" s="101"/>
      <c r="CY84" s="101"/>
      <c r="CZ84" s="101"/>
      <c r="DA84" s="101"/>
      <c r="DB84" s="101"/>
      <c r="DC84" s="101"/>
      <c r="DD84" s="101"/>
      <c r="DE84" s="101"/>
      <c r="DF84" s="101"/>
      <c r="DG84" s="101"/>
      <c r="DH84" s="101"/>
      <c r="DI84" s="101"/>
      <c r="DJ84" s="101"/>
      <c r="DK84" s="101"/>
      <c r="DL84" s="101"/>
      <c r="DM84" s="101"/>
      <c r="DN84" s="101"/>
      <c r="DO84" s="101"/>
      <c r="DP84" s="101"/>
      <c r="DQ84" s="101"/>
      <c r="DR84" s="101"/>
      <c r="DS84" s="101"/>
      <c r="DT84" s="101"/>
      <c r="DU84" s="101"/>
      <c r="DV84" s="101"/>
      <c r="DW84" s="101"/>
      <c r="DX84" s="101"/>
      <c r="DY84" s="101"/>
      <c r="DZ84" s="101"/>
      <c r="EA84" s="101"/>
      <c r="EB84" s="101"/>
      <c r="EC84" s="101"/>
      <c r="ED84" s="101"/>
      <c r="EE84" s="101"/>
      <c r="EF84" s="101"/>
      <c r="EG84" s="101"/>
      <c r="EH84" s="101"/>
      <c r="EI84" s="101"/>
      <c r="EJ84" s="101"/>
      <c r="EK84" s="101"/>
      <c r="EL84" s="101"/>
      <c r="EM84" s="101"/>
      <c r="EN84" s="101"/>
      <c r="EO84" s="101"/>
      <c r="EP84" s="101"/>
      <c r="EQ84" s="101"/>
      <c r="ER84" s="101"/>
      <c r="ES84" s="101"/>
      <c r="ET84" s="101"/>
      <c r="EU84" s="101"/>
      <c r="EV84" s="101"/>
      <c r="EW84" s="101"/>
      <c r="EX84" s="101"/>
      <c r="EY84" s="101"/>
      <c r="EZ84" s="101"/>
      <c r="FA84" s="101"/>
      <c r="FB84" s="101"/>
      <c r="FC84" s="101"/>
      <c r="FD84" s="101"/>
      <c r="FE84" s="101"/>
      <c r="FF84" s="101"/>
      <c r="FG84" s="101"/>
      <c r="FH84" s="101"/>
      <c r="FI84" s="101"/>
      <c r="FJ84" s="101"/>
      <c r="FK84" s="101"/>
      <c r="FL84" s="101"/>
      <c r="FM84" s="101"/>
      <c r="FN84" s="101"/>
      <c r="FO84" s="101"/>
      <c r="FP84" s="101"/>
      <c r="FQ84" s="101"/>
      <c r="FR84" s="101"/>
      <c r="FS84" s="101"/>
    </row>
    <row r="85" spans="1:175" s="13" customFormat="1" ht="12.75">
      <c r="A85" s="30"/>
      <c r="C85" s="107"/>
      <c r="D85" s="107"/>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1"/>
      <c r="BC85" s="101"/>
      <c r="BD85" s="101"/>
      <c r="BE85" s="101"/>
      <c r="BF85" s="101"/>
      <c r="BG85" s="101"/>
      <c r="BH85" s="101"/>
      <c r="BI85" s="101"/>
      <c r="BJ85" s="101"/>
      <c r="BK85" s="101"/>
      <c r="BL85" s="101"/>
      <c r="BM85" s="101"/>
      <c r="BN85" s="101"/>
      <c r="BO85" s="101"/>
      <c r="BP85" s="101"/>
      <c r="BQ85" s="101"/>
      <c r="BR85" s="101"/>
      <c r="BS85" s="106"/>
      <c r="BT85" s="106"/>
      <c r="BU85" s="106"/>
      <c r="BV85" s="101"/>
      <c r="BW85" s="101"/>
      <c r="BX85" s="101"/>
      <c r="BY85" s="101"/>
      <c r="BZ85" s="101"/>
      <c r="CA85" s="101"/>
      <c r="CB85" s="101"/>
      <c r="CC85" s="101"/>
      <c r="CD85" s="101"/>
      <c r="CE85" s="101"/>
      <c r="CF85" s="101"/>
      <c r="CG85" s="101"/>
      <c r="CH85" s="101"/>
      <c r="CI85" s="101"/>
      <c r="CJ85" s="101"/>
      <c r="CK85" s="101"/>
      <c r="CL85" s="101"/>
      <c r="CM85" s="106"/>
      <c r="CN85" s="101"/>
      <c r="CO85" s="101"/>
      <c r="CP85" s="101"/>
      <c r="CQ85" s="101"/>
      <c r="CR85" s="101"/>
      <c r="CS85" s="101"/>
      <c r="CT85" s="101"/>
      <c r="CU85" s="101"/>
      <c r="CV85" s="101"/>
      <c r="CW85" s="101"/>
      <c r="CX85" s="101"/>
      <c r="CY85" s="101"/>
      <c r="CZ85" s="101"/>
      <c r="DA85" s="101"/>
      <c r="DB85" s="101"/>
      <c r="DC85" s="101"/>
      <c r="DD85" s="101"/>
      <c r="DE85" s="101"/>
      <c r="DF85" s="101"/>
      <c r="DG85" s="101"/>
      <c r="DH85" s="101"/>
      <c r="DI85" s="101"/>
      <c r="DJ85" s="101"/>
      <c r="DK85" s="101"/>
      <c r="DL85" s="101"/>
      <c r="DM85" s="101"/>
      <c r="DN85" s="101"/>
      <c r="DO85" s="101"/>
      <c r="DP85" s="101"/>
      <c r="DQ85" s="101"/>
      <c r="DR85" s="101"/>
      <c r="DS85" s="101"/>
      <c r="DT85" s="101"/>
      <c r="DU85" s="101"/>
      <c r="DV85" s="101"/>
      <c r="DW85" s="101"/>
      <c r="DX85" s="101"/>
      <c r="DY85" s="101"/>
      <c r="DZ85" s="101"/>
      <c r="EA85" s="101"/>
      <c r="EB85" s="101"/>
      <c r="EC85" s="101"/>
      <c r="ED85" s="101"/>
      <c r="EE85" s="101"/>
      <c r="EF85" s="101"/>
      <c r="EG85" s="101"/>
      <c r="EH85" s="101"/>
      <c r="EI85" s="101"/>
      <c r="EJ85" s="101"/>
      <c r="EK85" s="101"/>
      <c r="EL85" s="101"/>
      <c r="EM85" s="101"/>
      <c r="EN85" s="101"/>
      <c r="EO85" s="101"/>
      <c r="EP85" s="101"/>
      <c r="EQ85" s="101"/>
      <c r="ER85" s="101"/>
      <c r="ES85" s="101"/>
      <c r="ET85" s="101"/>
      <c r="EU85" s="101"/>
      <c r="EV85" s="101"/>
      <c r="EW85" s="101"/>
      <c r="EX85" s="101"/>
      <c r="EY85" s="101"/>
      <c r="EZ85" s="101"/>
      <c r="FA85" s="101"/>
      <c r="FB85" s="101"/>
      <c r="FC85" s="101"/>
      <c r="FD85" s="101"/>
      <c r="FE85" s="101"/>
      <c r="FF85" s="101"/>
      <c r="FG85" s="101"/>
      <c r="FH85" s="101"/>
      <c r="FI85" s="101"/>
      <c r="FJ85" s="101"/>
      <c r="FK85" s="101"/>
      <c r="FL85" s="101"/>
      <c r="FM85" s="101"/>
      <c r="FN85" s="101"/>
      <c r="FO85" s="101"/>
      <c r="FP85" s="101"/>
      <c r="FQ85" s="101"/>
      <c r="FR85" s="101"/>
      <c r="FS85" s="101"/>
    </row>
    <row r="86" spans="1:175" s="13" customFormat="1" ht="12.75">
      <c r="A86" s="30"/>
      <c r="C86" s="107"/>
      <c r="D86" s="107"/>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c r="BA86" s="101"/>
      <c r="BB86" s="101"/>
      <c r="BC86" s="101"/>
      <c r="BD86" s="101"/>
      <c r="BE86" s="101"/>
      <c r="BF86" s="101"/>
      <c r="BG86" s="101"/>
      <c r="BH86" s="101"/>
      <c r="BI86" s="101"/>
      <c r="BJ86" s="101"/>
      <c r="BK86" s="101"/>
      <c r="BL86" s="101"/>
      <c r="BM86" s="101"/>
      <c r="BN86" s="101"/>
      <c r="BO86" s="101"/>
      <c r="BP86" s="101"/>
      <c r="BQ86" s="101"/>
      <c r="BR86" s="101"/>
      <c r="BS86" s="106"/>
      <c r="BT86" s="106"/>
      <c r="BU86" s="106"/>
      <c r="BV86" s="101"/>
      <c r="BW86" s="101"/>
      <c r="BX86" s="101"/>
      <c r="BY86" s="101"/>
      <c r="BZ86" s="101"/>
      <c r="CA86" s="101"/>
      <c r="CB86" s="101"/>
      <c r="CC86" s="101"/>
      <c r="CD86" s="101"/>
      <c r="CE86" s="101"/>
      <c r="CF86" s="101"/>
      <c r="CG86" s="101"/>
      <c r="CH86" s="101"/>
      <c r="CI86" s="101"/>
      <c r="CJ86" s="101"/>
      <c r="CK86" s="101"/>
      <c r="CL86" s="101"/>
      <c r="CM86" s="106"/>
      <c r="CN86" s="101"/>
      <c r="CO86" s="101"/>
      <c r="CP86" s="101"/>
      <c r="CQ86" s="101"/>
      <c r="CR86" s="101"/>
      <c r="CS86" s="101"/>
      <c r="CT86" s="101"/>
      <c r="CU86" s="101"/>
      <c r="CV86" s="101"/>
      <c r="CW86" s="101"/>
      <c r="CX86" s="101"/>
      <c r="CY86" s="101"/>
      <c r="CZ86" s="101"/>
      <c r="DA86" s="101"/>
      <c r="DB86" s="101"/>
      <c r="DC86" s="101"/>
      <c r="DD86" s="101"/>
      <c r="DE86" s="101"/>
      <c r="DF86" s="101"/>
      <c r="DG86" s="101"/>
      <c r="DH86" s="101"/>
      <c r="DI86" s="101"/>
      <c r="DJ86" s="101"/>
      <c r="DK86" s="101"/>
      <c r="DL86" s="101"/>
      <c r="DM86" s="101"/>
      <c r="DN86" s="101"/>
      <c r="DO86" s="101"/>
      <c r="DP86" s="101"/>
      <c r="DQ86" s="101"/>
      <c r="DR86" s="101"/>
      <c r="DS86" s="101"/>
      <c r="DT86" s="101"/>
      <c r="DU86" s="101"/>
      <c r="DV86" s="101"/>
      <c r="DW86" s="101"/>
      <c r="DX86" s="101"/>
      <c r="DY86" s="101"/>
      <c r="DZ86" s="101"/>
      <c r="EA86" s="101"/>
      <c r="EB86" s="101"/>
      <c r="EC86" s="101"/>
      <c r="ED86" s="101"/>
      <c r="EE86" s="101"/>
      <c r="EF86" s="101"/>
      <c r="EG86" s="101"/>
      <c r="EH86" s="101"/>
      <c r="EI86" s="101"/>
      <c r="EJ86" s="101"/>
      <c r="EK86" s="101"/>
      <c r="EL86" s="101"/>
      <c r="EM86" s="101"/>
      <c r="EN86" s="101"/>
      <c r="EO86" s="101"/>
      <c r="EP86" s="101"/>
      <c r="EQ86" s="101"/>
      <c r="ER86" s="101"/>
      <c r="ES86" s="101"/>
      <c r="ET86" s="101"/>
      <c r="EU86" s="101"/>
      <c r="EV86" s="101"/>
      <c r="EW86" s="101"/>
      <c r="EX86" s="101"/>
      <c r="EY86" s="101"/>
      <c r="EZ86" s="101"/>
      <c r="FA86" s="101"/>
      <c r="FB86" s="101"/>
      <c r="FC86" s="101"/>
      <c r="FD86" s="101"/>
      <c r="FE86" s="101"/>
      <c r="FF86" s="101"/>
      <c r="FG86" s="101"/>
      <c r="FH86" s="101"/>
      <c r="FI86" s="101"/>
      <c r="FJ86" s="101"/>
      <c r="FK86" s="101"/>
      <c r="FL86" s="101"/>
      <c r="FM86" s="101"/>
      <c r="FN86" s="101"/>
      <c r="FO86" s="101"/>
      <c r="FP86" s="101"/>
      <c r="FQ86" s="101"/>
      <c r="FR86" s="101"/>
      <c r="FS86" s="101"/>
    </row>
    <row r="87" spans="1:175" s="13" customFormat="1" ht="12.75">
      <c r="A87" s="30"/>
      <c r="C87" s="107"/>
      <c r="D87" s="107"/>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c r="BA87" s="101"/>
      <c r="BB87" s="101"/>
      <c r="BC87" s="101"/>
      <c r="BD87" s="101"/>
      <c r="BE87" s="101"/>
      <c r="BF87" s="101"/>
      <c r="BG87" s="101"/>
      <c r="BH87" s="101"/>
      <c r="BI87" s="101"/>
      <c r="BJ87" s="101"/>
      <c r="BK87" s="101"/>
      <c r="BL87" s="101"/>
      <c r="BM87" s="101"/>
      <c r="BN87" s="101"/>
      <c r="BO87" s="101"/>
      <c r="BP87" s="101"/>
      <c r="BQ87" s="101"/>
      <c r="BR87" s="101"/>
      <c r="BS87" s="106"/>
      <c r="BT87" s="106"/>
      <c r="BU87" s="106"/>
      <c r="BV87" s="101"/>
      <c r="BW87" s="101"/>
      <c r="BX87" s="101"/>
      <c r="BY87" s="101"/>
      <c r="BZ87" s="101"/>
      <c r="CA87" s="101"/>
      <c r="CB87" s="101"/>
      <c r="CC87" s="101"/>
      <c r="CD87" s="101"/>
      <c r="CE87" s="101"/>
      <c r="CF87" s="101"/>
      <c r="CG87" s="101"/>
      <c r="CH87" s="101"/>
      <c r="CI87" s="101"/>
      <c r="CJ87" s="101"/>
      <c r="CK87" s="101"/>
      <c r="CL87" s="101"/>
      <c r="CM87" s="106"/>
      <c r="CN87" s="101"/>
      <c r="CO87" s="101"/>
      <c r="CP87" s="101"/>
      <c r="CQ87" s="101"/>
      <c r="CR87" s="101"/>
      <c r="CS87" s="101"/>
      <c r="CT87" s="101"/>
      <c r="CU87" s="101"/>
      <c r="CV87" s="101"/>
      <c r="CW87" s="101"/>
      <c r="CX87" s="101"/>
      <c r="CY87" s="101"/>
      <c r="CZ87" s="101"/>
      <c r="DA87" s="101"/>
      <c r="DB87" s="101"/>
      <c r="DC87" s="101"/>
      <c r="DD87" s="101"/>
      <c r="DE87" s="101"/>
      <c r="DF87" s="101"/>
      <c r="DG87" s="101"/>
      <c r="DH87" s="101"/>
      <c r="DI87" s="101"/>
      <c r="DJ87" s="101"/>
      <c r="DK87" s="101"/>
      <c r="DL87" s="101"/>
      <c r="DM87" s="101"/>
      <c r="DN87" s="101"/>
      <c r="DO87" s="101"/>
      <c r="DP87" s="101"/>
      <c r="DQ87" s="101"/>
      <c r="DR87" s="101"/>
      <c r="DS87" s="101"/>
      <c r="DT87" s="101"/>
      <c r="DU87" s="101"/>
      <c r="DV87" s="101"/>
      <c r="DW87" s="101"/>
      <c r="DX87" s="101"/>
      <c r="DY87" s="101"/>
      <c r="DZ87" s="101"/>
      <c r="EA87" s="101"/>
      <c r="EB87" s="101"/>
      <c r="EC87" s="101"/>
      <c r="ED87" s="101"/>
      <c r="EE87" s="101"/>
      <c r="EF87" s="101"/>
      <c r="EG87" s="101"/>
      <c r="EH87" s="101"/>
      <c r="EI87" s="101"/>
      <c r="EJ87" s="101"/>
      <c r="EK87" s="101"/>
      <c r="EL87" s="101"/>
      <c r="EM87" s="101"/>
      <c r="EN87" s="101"/>
      <c r="EO87" s="101"/>
      <c r="EP87" s="101"/>
      <c r="EQ87" s="101"/>
      <c r="ER87" s="101"/>
      <c r="ES87" s="101"/>
      <c r="ET87" s="101"/>
      <c r="EU87" s="101"/>
      <c r="EV87" s="101"/>
      <c r="EW87" s="101"/>
      <c r="EX87" s="101"/>
      <c r="EY87" s="101"/>
      <c r="EZ87" s="101"/>
      <c r="FA87" s="101"/>
      <c r="FB87" s="101"/>
      <c r="FC87" s="101"/>
      <c r="FD87" s="101"/>
      <c r="FE87" s="101"/>
      <c r="FF87" s="101"/>
      <c r="FG87" s="101"/>
      <c r="FH87" s="101"/>
      <c r="FI87" s="101"/>
      <c r="FJ87" s="101"/>
      <c r="FK87" s="101"/>
      <c r="FL87" s="101"/>
      <c r="FM87" s="101"/>
      <c r="FN87" s="101"/>
      <c r="FO87" s="101"/>
      <c r="FP87" s="101"/>
      <c r="FQ87" s="101"/>
      <c r="FR87" s="101"/>
      <c r="FS87" s="101"/>
    </row>
    <row r="88" spans="1:175" s="13" customFormat="1" ht="12.75">
      <c r="A88" s="30"/>
      <c r="C88" s="107"/>
      <c r="D88" s="107"/>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01"/>
      <c r="BQ88" s="101"/>
      <c r="BR88" s="101"/>
      <c r="BS88" s="106"/>
      <c r="BT88" s="106"/>
      <c r="BU88" s="106"/>
      <c r="BV88" s="101"/>
      <c r="BW88" s="101"/>
      <c r="BX88" s="101"/>
      <c r="BY88" s="101"/>
      <c r="BZ88" s="101"/>
      <c r="CA88" s="101"/>
      <c r="CB88" s="101"/>
      <c r="CC88" s="101"/>
      <c r="CD88" s="101"/>
      <c r="CE88" s="101"/>
      <c r="CF88" s="101"/>
      <c r="CG88" s="101"/>
      <c r="CH88" s="101"/>
      <c r="CI88" s="101"/>
      <c r="CJ88" s="101"/>
      <c r="CK88" s="101"/>
      <c r="CL88" s="101"/>
      <c r="CM88" s="106"/>
      <c r="CN88" s="101"/>
      <c r="CO88" s="101"/>
      <c r="CP88" s="101"/>
      <c r="CQ88" s="101"/>
      <c r="CR88" s="101"/>
      <c r="CS88" s="101"/>
      <c r="CT88" s="101"/>
      <c r="CU88" s="101"/>
      <c r="CV88" s="101"/>
      <c r="CW88" s="101"/>
      <c r="CX88" s="101"/>
      <c r="CY88" s="101"/>
      <c r="CZ88" s="101"/>
      <c r="DA88" s="101"/>
      <c r="DB88" s="101"/>
      <c r="DC88" s="101"/>
      <c r="DD88" s="101"/>
      <c r="DE88" s="101"/>
      <c r="DF88" s="101"/>
      <c r="DG88" s="101"/>
      <c r="DH88" s="101"/>
      <c r="DI88" s="101"/>
      <c r="DJ88" s="101"/>
      <c r="DK88" s="101"/>
      <c r="DL88" s="101"/>
      <c r="DM88" s="101"/>
      <c r="DN88" s="101"/>
      <c r="DO88" s="101"/>
      <c r="DP88" s="101"/>
      <c r="DQ88" s="101"/>
      <c r="DR88" s="101"/>
      <c r="DS88" s="101"/>
      <c r="DT88" s="101"/>
      <c r="DU88" s="101"/>
      <c r="DV88" s="101"/>
      <c r="DW88" s="101"/>
      <c r="DX88" s="101"/>
      <c r="DY88" s="101"/>
      <c r="DZ88" s="101"/>
      <c r="EA88" s="101"/>
      <c r="EB88" s="101"/>
      <c r="EC88" s="101"/>
      <c r="ED88" s="101"/>
      <c r="EE88" s="101"/>
      <c r="EF88" s="101"/>
      <c r="EG88" s="101"/>
      <c r="EH88" s="101"/>
      <c r="EI88" s="101"/>
      <c r="EJ88" s="101"/>
      <c r="EK88" s="101"/>
      <c r="EL88" s="101"/>
      <c r="EM88" s="101"/>
      <c r="EN88" s="101"/>
      <c r="EO88" s="101"/>
      <c r="EP88" s="101"/>
      <c r="EQ88" s="101"/>
      <c r="ER88" s="101"/>
      <c r="ES88" s="101"/>
      <c r="ET88" s="101"/>
      <c r="EU88" s="101"/>
      <c r="EV88" s="101"/>
      <c r="EW88" s="101"/>
      <c r="EX88" s="101"/>
      <c r="EY88" s="101"/>
      <c r="EZ88" s="101"/>
      <c r="FA88" s="101"/>
      <c r="FB88" s="101"/>
      <c r="FC88" s="101"/>
      <c r="FD88" s="101"/>
      <c r="FE88" s="101"/>
      <c r="FF88" s="101"/>
      <c r="FG88" s="101"/>
      <c r="FH88" s="101"/>
      <c r="FI88" s="101"/>
      <c r="FJ88" s="101"/>
      <c r="FK88" s="101"/>
      <c r="FL88" s="101"/>
      <c r="FM88" s="101"/>
      <c r="FN88" s="101"/>
      <c r="FO88" s="101"/>
      <c r="FP88" s="101"/>
      <c r="FQ88" s="101"/>
      <c r="FR88" s="101"/>
      <c r="FS88" s="101"/>
    </row>
    <row r="89" spans="1:175" s="13" customFormat="1" ht="12.75">
      <c r="A89" s="30"/>
      <c r="C89" s="107"/>
      <c r="D89" s="107"/>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1"/>
      <c r="BJ89" s="101"/>
      <c r="BK89" s="101"/>
      <c r="BL89" s="101"/>
      <c r="BM89" s="101"/>
      <c r="BN89" s="101"/>
      <c r="BO89" s="101"/>
      <c r="BP89" s="101"/>
      <c r="BQ89" s="101"/>
      <c r="BR89" s="101"/>
      <c r="BS89" s="101"/>
      <c r="BT89" s="101"/>
      <c r="BU89" s="101"/>
      <c r="BV89" s="101"/>
      <c r="BW89" s="101"/>
      <c r="BX89" s="101"/>
      <c r="BY89" s="101"/>
      <c r="BZ89" s="101"/>
      <c r="CA89" s="101"/>
      <c r="CB89" s="101"/>
      <c r="CC89" s="101"/>
      <c r="CD89" s="101"/>
      <c r="CE89" s="101"/>
      <c r="CF89" s="101"/>
      <c r="CG89" s="101"/>
      <c r="CH89" s="101"/>
      <c r="CI89" s="101"/>
      <c r="CJ89" s="101"/>
      <c r="CK89" s="101"/>
      <c r="CL89" s="101"/>
      <c r="CM89" s="106"/>
      <c r="CN89" s="101"/>
      <c r="CO89" s="101"/>
      <c r="CP89" s="101"/>
      <c r="CQ89" s="101"/>
      <c r="CR89" s="101"/>
      <c r="CS89" s="101"/>
      <c r="CT89" s="101"/>
      <c r="CU89" s="101"/>
      <c r="CV89" s="101"/>
      <c r="CW89" s="101"/>
      <c r="CX89" s="101"/>
      <c r="CY89" s="101"/>
      <c r="CZ89" s="101"/>
      <c r="DA89" s="101"/>
      <c r="DB89" s="101"/>
      <c r="DC89" s="101"/>
      <c r="DD89" s="101"/>
      <c r="DE89" s="101"/>
      <c r="DF89" s="101"/>
      <c r="DG89" s="101"/>
      <c r="DH89" s="101"/>
      <c r="DI89" s="101"/>
      <c r="DJ89" s="101"/>
      <c r="DK89" s="101"/>
      <c r="DL89" s="101"/>
      <c r="DM89" s="101"/>
      <c r="DN89" s="101"/>
      <c r="DO89" s="101"/>
      <c r="DP89" s="101"/>
      <c r="DQ89" s="101"/>
      <c r="DR89" s="101"/>
      <c r="DS89" s="101"/>
      <c r="DT89" s="101"/>
      <c r="DU89" s="101"/>
      <c r="DV89" s="101"/>
      <c r="DW89" s="101"/>
      <c r="DX89" s="101"/>
      <c r="DY89" s="101"/>
      <c r="DZ89" s="101"/>
      <c r="EA89" s="101"/>
      <c r="EB89" s="101"/>
      <c r="EC89" s="101"/>
      <c r="ED89" s="101"/>
      <c r="EE89" s="101"/>
      <c r="EF89" s="101"/>
      <c r="EG89" s="101"/>
      <c r="EH89" s="101"/>
      <c r="EI89" s="101"/>
      <c r="EJ89" s="101"/>
      <c r="EK89" s="101"/>
      <c r="EL89" s="101"/>
      <c r="EM89" s="101"/>
      <c r="EN89" s="101"/>
      <c r="EO89" s="101"/>
      <c r="EP89" s="101"/>
      <c r="EQ89" s="101"/>
      <c r="ER89" s="101"/>
      <c r="ES89" s="101"/>
      <c r="ET89" s="101"/>
      <c r="EU89" s="101"/>
      <c r="EV89" s="101"/>
      <c r="EW89" s="101"/>
      <c r="EX89" s="101"/>
      <c r="EY89" s="101"/>
      <c r="EZ89" s="101"/>
      <c r="FA89" s="101"/>
      <c r="FB89" s="101"/>
      <c r="FC89" s="101"/>
      <c r="FD89" s="101"/>
      <c r="FE89" s="101"/>
      <c r="FF89" s="101"/>
      <c r="FG89" s="101"/>
      <c r="FH89" s="101"/>
      <c r="FI89" s="101"/>
      <c r="FJ89" s="101"/>
      <c r="FK89" s="101"/>
      <c r="FL89" s="101"/>
      <c r="FM89" s="101"/>
      <c r="FN89" s="101"/>
      <c r="FO89" s="101"/>
      <c r="FP89" s="101"/>
      <c r="FQ89" s="101"/>
      <c r="FR89" s="101"/>
      <c r="FS89" s="101"/>
    </row>
    <row r="90" spans="1:175" s="13" customFormat="1" ht="12.75">
      <c r="A90" s="30"/>
      <c r="C90" s="107"/>
      <c r="D90" s="107"/>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1"/>
      <c r="BR90" s="101"/>
      <c r="BS90" s="101"/>
      <c r="BT90" s="101"/>
      <c r="BU90" s="101"/>
      <c r="BV90" s="101"/>
      <c r="BW90" s="101"/>
      <c r="BX90" s="101"/>
      <c r="BY90" s="101"/>
      <c r="BZ90" s="101"/>
      <c r="CA90" s="101"/>
      <c r="CB90" s="101"/>
      <c r="CC90" s="101"/>
      <c r="CD90" s="101"/>
      <c r="CE90" s="101"/>
      <c r="CF90" s="101"/>
      <c r="CG90" s="101"/>
      <c r="CH90" s="101"/>
      <c r="CI90" s="101"/>
      <c r="CJ90" s="101"/>
      <c r="CK90" s="101"/>
      <c r="CL90" s="101"/>
      <c r="CM90" s="106"/>
      <c r="CN90" s="101"/>
      <c r="CO90" s="101"/>
      <c r="CP90" s="101"/>
      <c r="CQ90" s="101"/>
      <c r="CR90" s="101"/>
      <c r="CS90" s="101"/>
      <c r="CT90" s="101"/>
      <c r="CU90" s="101"/>
      <c r="CV90" s="101"/>
      <c r="CW90" s="101"/>
      <c r="CX90" s="101"/>
      <c r="CY90" s="101"/>
      <c r="CZ90" s="101"/>
      <c r="DA90" s="101"/>
      <c r="DB90" s="101"/>
      <c r="DC90" s="101"/>
      <c r="DD90" s="101"/>
      <c r="DE90" s="101"/>
      <c r="DF90" s="101"/>
      <c r="DG90" s="101"/>
      <c r="DH90" s="101"/>
      <c r="DI90" s="101"/>
      <c r="DJ90" s="101"/>
      <c r="DK90" s="101"/>
      <c r="DL90" s="101"/>
      <c r="DM90" s="101"/>
      <c r="DN90" s="101"/>
      <c r="DO90" s="101"/>
      <c r="DP90" s="101"/>
      <c r="DQ90" s="101"/>
      <c r="DR90" s="101"/>
      <c r="DS90" s="101"/>
      <c r="DT90" s="101"/>
      <c r="DU90" s="101"/>
      <c r="DV90" s="101"/>
      <c r="DW90" s="101"/>
      <c r="DX90" s="101"/>
      <c r="DY90" s="101"/>
      <c r="DZ90" s="101"/>
      <c r="EA90" s="101"/>
      <c r="EB90" s="101"/>
      <c r="EC90" s="101"/>
      <c r="ED90" s="101"/>
      <c r="EE90" s="101"/>
      <c r="EF90" s="101"/>
      <c r="EG90" s="101"/>
      <c r="EH90" s="101"/>
      <c r="EI90" s="101"/>
      <c r="EJ90" s="101"/>
      <c r="EK90" s="101"/>
      <c r="EL90" s="101"/>
      <c r="EM90" s="101"/>
      <c r="EN90" s="101"/>
      <c r="EO90" s="101"/>
      <c r="EP90" s="101"/>
      <c r="EQ90" s="101"/>
      <c r="ER90" s="101"/>
      <c r="ES90" s="101"/>
      <c r="ET90" s="101"/>
      <c r="EU90" s="101"/>
      <c r="EV90" s="101"/>
      <c r="EW90" s="101"/>
      <c r="EX90" s="101"/>
      <c r="EY90" s="101"/>
      <c r="EZ90" s="101"/>
      <c r="FA90" s="101"/>
      <c r="FB90" s="101"/>
      <c r="FC90" s="101"/>
      <c r="FD90" s="101"/>
      <c r="FE90" s="101"/>
      <c r="FF90" s="101"/>
      <c r="FG90" s="101"/>
      <c r="FH90" s="101"/>
      <c r="FI90" s="101"/>
      <c r="FJ90" s="101"/>
      <c r="FK90" s="101"/>
      <c r="FL90" s="101"/>
      <c r="FM90" s="101"/>
      <c r="FN90" s="101"/>
      <c r="FO90" s="101"/>
      <c r="FP90" s="101"/>
      <c r="FQ90" s="101"/>
      <c r="FR90" s="101"/>
      <c r="FS90" s="101"/>
    </row>
    <row r="91" spans="1:175" s="13" customFormat="1" ht="12.75">
      <c r="A91" s="30"/>
      <c r="C91" s="107"/>
      <c r="D91" s="107"/>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c r="BC91" s="101"/>
      <c r="BD91" s="101"/>
      <c r="BE91" s="101"/>
      <c r="BF91" s="101"/>
      <c r="BG91" s="101"/>
      <c r="BH91" s="101"/>
      <c r="BI91" s="101"/>
      <c r="BJ91" s="101"/>
      <c r="BK91" s="101"/>
      <c r="BL91" s="101"/>
      <c r="BM91" s="101"/>
      <c r="BN91" s="101"/>
      <c r="BO91" s="101"/>
      <c r="BP91" s="101"/>
      <c r="BQ91" s="101"/>
      <c r="BR91" s="101"/>
      <c r="BS91" s="101"/>
      <c r="BT91" s="101"/>
      <c r="BU91" s="101"/>
      <c r="BV91" s="101"/>
      <c r="BW91" s="101"/>
      <c r="BX91" s="101"/>
      <c r="BY91" s="101"/>
      <c r="BZ91" s="101"/>
      <c r="CA91" s="101"/>
      <c r="CB91" s="101"/>
      <c r="CC91" s="101"/>
      <c r="CD91" s="101"/>
      <c r="CE91" s="101"/>
      <c r="CF91" s="101"/>
      <c r="CG91" s="101"/>
      <c r="CH91" s="101"/>
      <c r="CI91" s="101"/>
      <c r="CJ91" s="101"/>
      <c r="CK91" s="101"/>
      <c r="CL91" s="101"/>
      <c r="CM91" s="106"/>
      <c r="CN91" s="101"/>
      <c r="CO91" s="101"/>
      <c r="CP91" s="101"/>
      <c r="CQ91" s="101"/>
      <c r="CR91" s="101"/>
      <c r="CS91" s="101"/>
      <c r="CT91" s="101"/>
      <c r="CU91" s="101"/>
      <c r="CV91" s="101"/>
      <c r="CW91" s="101"/>
      <c r="CX91" s="101"/>
      <c r="CY91" s="101"/>
      <c r="CZ91" s="101"/>
      <c r="DA91" s="101"/>
      <c r="DB91" s="101"/>
      <c r="DC91" s="101"/>
      <c r="DD91" s="101"/>
      <c r="DE91" s="101"/>
      <c r="DF91" s="101"/>
      <c r="DG91" s="101"/>
      <c r="DH91" s="101"/>
      <c r="DI91" s="101"/>
      <c r="DJ91" s="101"/>
      <c r="DK91" s="101"/>
      <c r="DL91" s="101"/>
      <c r="DM91" s="101"/>
      <c r="DN91" s="101"/>
      <c r="DO91" s="101"/>
      <c r="DP91" s="101"/>
      <c r="DQ91" s="101"/>
      <c r="DR91" s="101"/>
      <c r="DS91" s="101"/>
      <c r="DT91" s="101"/>
      <c r="DU91" s="101"/>
      <c r="DV91" s="101"/>
      <c r="DW91" s="101"/>
      <c r="DX91" s="101"/>
      <c r="DY91" s="101"/>
      <c r="DZ91" s="101"/>
      <c r="EA91" s="101"/>
      <c r="EB91" s="101"/>
      <c r="EC91" s="101"/>
      <c r="ED91" s="101"/>
      <c r="EE91" s="101"/>
      <c r="EF91" s="101"/>
      <c r="EG91" s="101"/>
      <c r="EH91" s="101"/>
      <c r="EI91" s="101"/>
      <c r="EJ91" s="101"/>
      <c r="EK91" s="101"/>
      <c r="EL91" s="101"/>
      <c r="EM91" s="101"/>
      <c r="EN91" s="101"/>
      <c r="EO91" s="101"/>
      <c r="EP91" s="101"/>
      <c r="EQ91" s="101"/>
      <c r="ER91" s="101"/>
      <c r="ES91" s="101"/>
      <c r="ET91" s="101"/>
      <c r="EU91" s="101"/>
      <c r="EV91" s="101"/>
      <c r="EW91" s="101"/>
      <c r="EX91" s="101"/>
      <c r="EY91" s="101"/>
      <c r="EZ91" s="101"/>
      <c r="FA91" s="101"/>
      <c r="FB91" s="101"/>
      <c r="FC91" s="101"/>
      <c r="FD91" s="101"/>
      <c r="FE91" s="101"/>
      <c r="FF91" s="101"/>
      <c r="FG91" s="101"/>
      <c r="FH91" s="101"/>
      <c r="FI91" s="101"/>
      <c r="FJ91" s="101"/>
      <c r="FK91" s="101"/>
      <c r="FL91" s="101"/>
      <c r="FM91" s="101"/>
      <c r="FN91" s="101"/>
      <c r="FO91" s="101"/>
      <c r="FP91" s="101"/>
      <c r="FQ91" s="101"/>
      <c r="FR91" s="101"/>
      <c r="FS91" s="101"/>
    </row>
    <row r="92" spans="1:175" s="13" customFormat="1" ht="12.75">
      <c r="A92" s="30"/>
      <c r="C92" s="107"/>
      <c r="D92" s="107"/>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c r="BI92" s="101"/>
      <c r="BJ92" s="101"/>
      <c r="BK92" s="101"/>
      <c r="BL92" s="101"/>
      <c r="BM92" s="101"/>
      <c r="BN92" s="101"/>
      <c r="BO92" s="101"/>
      <c r="BP92" s="101"/>
      <c r="BQ92" s="101"/>
      <c r="BR92" s="101"/>
      <c r="BS92" s="101"/>
      <c r="BT92" s="101"/>
      <c r="BU92" s="101"/>
      <c r="BV92" s="101"/>
      <c r="BW92" s="101"/>
      <c r="BX92" s="101"/>
      <c r="BY92" s="101"/>
      <c r="BZ92" s="101"/>
      <c r="CA92" s="101"/>
      <c r="CB92" s="101"/>
      <c r="CC92" s="101"/>
      <c r="CD92" s="101"/>
      <c r="CE92" s="101"/>
      <c r="CF92" s="101"/>
      <c r="CG92" s="101"/>
      <c r="CH92" s="101"/>
      <c r="CI92" s="101"/>
      <c r="CJ92" s="101"/>
      <c r="CK92" s="101"/>
      <c r="CL92" s="101"/>
      <c r="CM92" s="106"/>
      <c r="CN92" s="101"/>
      <c r="CO92" s="101"/>
      <c r="CP92" s="101"/>
      <c r="CQ92" s="101"/>
      <c r="CR92" s="101"/>
      <c r="CS92" s="101"/>
      <c r="CT92" s="101"/>
      <c r="CU92" s="101"/>
      <c r="CV92" s="101"/>
      <c r="CW92" s="101"/>
      <c r="CX92" s="101"/>
      <c r="CY92" s="101"/>
      <c r="CZ92" s="101"/>
      <c r="DA92" s="101"/>
      <c r="DB92" s="101"/>
      <c r="DC92" s="101"/>
      <c r="DD92" s="101"/>
      <c r="DE92" s="101"/>
      <c r="DF92" s="101"/>
      <c r="DG92" s="101"/>
      <c r="DH92" s="101"/>
      <c r="DI92" s="101"/>
      <c r="DJ92" s="101"/>
      <c r="DK92" s="101"/>
      <c r="DL92" s="101"/>
      <c r="DM92" s="101"/>
      <c r="DN92" s="101"/>
      <c r="DO92" s="101"/>
      <c r="DP92" s="101"/>
      <c r="DQ92" s="101"/>
      <c r="DR92" s="101"/>
      <c r="DS92" s="101"/>
      <c r="DT92" s="101"/>
      <c r="DU92" s="101"/>
      <c r="DV92" s="101"/>
      <c r="DW92" s="101"/>
      <c r="DX92" s="101"/>
      <c r="DY92" s="101"/>
      <c r="DZ92" s="101"/>
      <c r="EA92" s="101"/>
      <c r="EB92" s="101"/>
      <c r="EC92" s="101"/>
      <c r="ED92" s="101"/>
      <c r="EE92" s="101"/>
      <c r="EF92" s="101"/>
      <c r="EG92" s="101"/>
      <c r="EH92" s="101"/>
      <c r="EI92" s="101"/>
      <c r="EJ92" s="101"/>
      <c r="EK92" s="101"/>
      <c r="EL92" s="101"/>
      <c r="EM92" s="101"/>
      <c r="EN92" s="101"/>
      <c r="EO92" s="101"/>
      <c r="EP92" s="101"/>
      <c r="EQ92" s="101"/>
      <c r="ER92" s="101"/>
      <c r="ES92" s="101"/>
      <c r="ET92" s="101"/>
      <c r="EU92" s="101"/>
      <c r="EV92" s="101"/>
      <c r="EW92" s="101"/>
      <c r="EX92" s="101"/>
      <c r="EY92" s="101"/>
      <c r="EZ92" s="101"/>
      <c r="FA92" s="101"/>
      <c r="FB92" s="101"/>
      <c r="FC92" s="101"/>
      <c r="FD92" s="101"/>
      <c r="FE92" s="101"/>
      <c r="FF92" s="101"/>
      <c r="FG92" s="101"/>
      <c r="FH92" s="101"/>
      <c r="FI92" s="101"/>
      <c r="FJ92" s="101"/>
      <c r="FK92" s="101"/>
      <c r="FL92" s="101"/>
      <c r="FM92" s="101"/>
      <c r="FN92" s="101"/>
      <c r="FO92" s="101"/>
      <c r="FP92" s="101"/>
      <c r="FQ92" s="101"/>
      <c r="FR92" s="101"/>
      <c r="FS92" s="101"/>
    </row>
    <row r="93" spans="1:175" s="13" customFormat="1" ht="12.75">
      <c r="A93" s="30"/>
      <c r="C93" s="107"/>
      <c r="D93" s="107"/>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c r="BC93" s="101"/>
      <c r="BD93" s="101"/>
      <c r="BE93" s="101"/>
      <c r="BF93" s="101"/>
      <c r="BG93" s="101"/>
      <c r="BH93" s="101"/>
      <c r="BI93" s="101"/>
      <c r="BJ93" s="101"/>
      <c r="BK93" s="101"/>
      <c r="BL93" s="101"/>
      <c r="BM93" s="101"/>
      <c r="BN93" s="101"/>
      <c r="BO93" s="101"/>
      <c r="BP93" s="101"/>
      <c r="BQ93" s="101"/>
      <c r="BR93" s="101"/>
      <c r="BS93" s="101"/>
      <c r="BT93" s="101"/>
      <c r="BU93" s="101"/>
      <c r="BV93" s="101"/>
      <c r="BW93" s="101"/>
      <c r="BX93" s="101"/>
      <c r="BY93" s="101"/>
      <c r="BZ93" s="101"/>
      <c r="CA93" s="101"/>
      <c r="CB93" s="101"/>
      <c r="CC93" s="101"/>
      <c r="CD93" s="101"/>
      <c r="CE93" s="101"/>
      <c r="CF93" s="101"/>
      <c r="CG93" s="101"/>
      <c r="CH93" s="101"/>
      <c r="CI93" s="101"/>
      <c r="CJ93" s="101"/>
      <c r="CK93" s="101"/>
      <c r="CL93" s="101"/>
      <c r="CM93" s="106"/>
      <c r="CN93" s="101"/>
      <c r="CO93" s="101"/>
      <c r="CP93" s="101"/>
      <c r="CQ93" s="101"/>
      <c r="CR93" s="101"/>
      <c r="CS93" s="101"/>
      <c r="CT93" s="101"/>
      <c r="CU93" s="101"/>
      <c r="CV93" s="101"/>
      <c r="CW93" s="101"/>
      <c r="CX93" s="101"/>
      <c r="CY93" s="101"/>
      <c r="CZ93" s="101"/>
      <c r="DA93" s="101"/>
      <c r="DB93" s="101"/>
      <c r="DC93" s="101"/>
      <c r="DD93" s="101"/>
      <c r="DE93" s="101"/>
      <c r="DF93" s="101"/>
      <c r="DG93" s="101"/>
      <c r="DH93" s="101"/>
      <c r="DI93" s="101"/>
      <c r="DJ93" s="101"/>
      <c r="DK93" s="101"/>
      <c r="DL93" s="101"/>
      <c r="DM93" s="101"/>
      <c r="DN93" s="101"/>
      <c r="DO93" s="101"/>
      <c r="DP93" s="101"/>
      <c r="DQ93" s="101"/>
      <c r="DR93" s="101"/>
      <c r="DS93" s="101"/>
      <c r="DT93" s="101"/>
      <c r="DU93" s="101"/>
      <c r="DV93" s="101"/>
      <c r="DW93" s="101"/>
      <c r="DX93" s="101"/>
      <c r="DY93" s="101"/>
      <c r="DZ93" s="101"/>
      <c r="EA93" s="101"/>
      <c r="EB93" s="101"/>
      <c r="EC93" s="101"/>
      <c r="ED93" s="101"/>
      <c r="EE93" s="101"/>
      <c r="EF93" s="101"/>
      <c r="EG93" s="101"/>
      <c r="EH93" s="101"/>
      <c r="EI93" s="101"/>
      <c r="EJ93" s="101"/>
      <c r="EK93" s="101"/>
      <c r="EL93" s="101"/>
      <c r="EM93" s="101"/>
      <c r="EN93" s="101"/>
      <c r="EO93" s="101"/>
      <c r="EP93" s="101"/>
      <c r="EQ93" s="101"/>
      <c r="ER93" s="101"/>
      <c r="ES93" s="101"/>
      <c r="ET93" s="101"/>
      <c r="EU93" s="101"/>
      <c r="EV93" s="101"/>
      <c r="EW93" s="101"/>
      <c r="EX93" s="101"/>
      <c r="EY93" s="101"/>
      <c r="EZ93" s="101"/>
      <c r="FA93" s="101"/>
      <c r="FB93" s="101"/>
      <c r="FC93" s="101"/>
      <c r="FD93" s="101"/>
      <c r="FE93" s="101"/>
      <c r="FF93" s="101"/>
      <c r="FG93" s="101"/>
      <c r="FH93" s="101"/>
      <c r="FI93" s="101"/>
      <c r="FJ93" s="101"/>
      <c r="FK93" s="101"/>
      <c r="FL93" s="101"/>
      <c r="FM93" s="101"/>
      <c r="FN93" s="101"/>
      <c r="FO93" s="101"/>
      <c r="FP93" s="101"/>
      <c r="FQ93" s="101"/>
      <c r="FR93" s="101"/>
      <c r="FS93" s="101"/>
    </row>
    <row r="94" spans="1:175" s="13" customFormat="1" ht="12.75">
      <c r="A94" s="30"/>
      <c r="C94" s="107"/>
      <c r="D94" s="107"/>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101"/>
      <c r="BQ94" s="101"/>
      <c r="BR94" s="101"/>
      <c r="BS94" s="101"/>
      <c r="BT94" s="101"/>
      <c r="BU94" s="101"/>
      <c r="BV94" s="101"/>
      <c r="BW94" s="101"/>
      <c r="BX94" s="101"/>
      <c r="BY94" s="101"/>
      <c r="BZ94" s="101"/>
      <c r="CA94" s="101"/>
      <c r="CB94" s="101"/>
      <c r="CC94" s="101"/>
      <c r="CD94" s="101"/>
      <c r="CE94" s="101"/>
      <c r="CF94" s="101"/>
      <c r="CG94" s="101"/>
      <c r="CH94" s="101"/>
      <c r="CI94" s="101"/>
      <c r="CJ94" s="101"/>
      <c r="CK94" s="101"/>
      <c r="CL94" s="101"/>
      <c r="CM94" s="106"/>
      <c r="CN94" s="101"/>
      <c r="CO94" s="101"/>
      <c r="CP94" s="101"/>
      <c r="CQ94" s="101"/>
      <c r="CR94" s="101"/>
      <c r="CS94" s="101"/>
      <c r="CT94" s="101"/>
      <c r="CU94" s="101"/>
      <c r="CV94" s="101"/>
      <c r="CW94" s="101"/>
      <c r="CX94" s="101"/>
      <c r="CY94" s="101"/>
      <c r="CZ94" s="101"/>
      <c r="DA94" s="101"/>
      <c r="DB94" s="101"/>
      <c r="DC94" s="101"/>
      <c r="DD94" s="101"/>
      <c r="DE94" s="101"/>
      <c r="DF94" s="101"/>
      <c r="DG94" s="101"/>
      <c r="DH94" s="101"/>
      <c r="DI94" s="101"/>
      <c r="DJ94" s="101"/>
      <c r="DK94" s="101"/>
      <c r="DL94" s="101"/>
      <c r="DM94" s="101"/>
      <c r="DN94" s="101"/>
      <c r="DO94" s="101"/>
      <c r="DP94" s="101"/>
      <c r="DQ94" s="101"/>
      <c r="DR94" s="101"/>
      <c r="DS94" s="101"/>
      <c r="DT94" s="101"/>
      <c r="DU94" s="101"/>
      <c r="DV94" s="101"/>
      <c r="DW94" s="101"/>
      <c r="DX94" s="101"/>
      <c r="DY94" s="101"/>
      <c r="DZ94" s="101"/>
      <c r="EA94" s="101"/>
      <c r="EB94" s="101"/>
      <c r="EC94" s="101"/>
      <c r="ED94" s="101"/>
      <c r="EE94" s="101"/>
      <c r="EF94" s="101"/>
      <c r="EG94" s="101"/>
      <c r="EH94" s="101"/>
      <c r="EI94" s="101"/>
      <c r="EJ94" s="101"/>
      <c r="EK94" s="101"/>
      <c r="EL94" s="101"/>
      <c r="EM94" s="101"/>
      <c r="EN94" s="101"/>
      <c r="EO94" s="101"/>
      <c r="EP94" s="101"/>
      <c r="EQ94" s="101"/>
      <c r="ER94" s="101"/>
      <c r="ES94" s="101"/>
      <c r="ET94" s="101"/>
      <c r="EU94" s="101"/>
      <c r="EV94" s="101"/>
      <c r="EW94" s="101"/>
      <c r="EX94" s="101"/>
      <c r="EY94" s="101"/>
      <c r="EZ94" s="101"/>
      <c r="FA94" s="101"/>
      <c r="FB94" s="101"/>
      <c r="FC94" s="101"/>
      <c r="FD94" s="101"/>
      <c r="FE94" s="101"/>
      <c r="FF94" s="101"/>
      <c r="FG94" s="101"/>
      <c r="FH94" s="101"/>
      <c r="FI94" s="101"/>
      <c r="FJ94" s="101"/>
      <c r="FK94" s="101"/>
      <c r="FL94" s="101"/>
      <c r="FM94" s="101"/>
      <c r="FN94" s="101"/>
      <c r="FO94" s="101"/>
      <c r="FP94" s="101"/>
      <c r="FQ94" s="101"/>
      <c r="FR94" s="101"/>
      <c r="FS94" s="101"/>
    </row>
    <row r="95" spans="1:175" s="13" customFormat="1" ht="12.75">
      <c r="A95" s="30"/>
      <c r="C95" s="107"/>
      <c r="D95" s="107"/>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c r="BC95" s="101"/>
      <c r="BD95" s="101"/>
      <c r="BE95" s="101"/>
      <c r="BF95" s="101"/>
      <c r="BG95" s="101"/>
      <c r="BH95" s="101"/>
      <c r="BI95" s="101"/>
      <c r="BJ95" s="101"/>
      <c r="BK95" s="101"/>
      <c r="BL95" s="101"/>
      <c r="BM95" s="101"/>
      <c r="BN95" s="101"/>
      <c r="BO95" s="101"/>
      <c r="BP95" s="101"/>
      <c r="BQ95" s="101"/>
      <c r="BR95" s="101"/>
      <c r="BS95" s="101"/>
      <c r="BT95" s="101"/>
      <c r="BU95" s="101"/>
      <c r="BV95" s="101"/>
      <c r="BW95" s="101"/>
      <c r="BX95" s="101"/>
      <c r="BY95" s="101"/>
      <c r="BZ95" s="101"/>
      <c r="CA95" s="101"/>
      <c r="CB95" s="101"/>
      <c r="CC95" s="101"/>
      <c r="CD95" s="101"/>
      <c r="CE95" s="101"/>
      <c r="CF95" s="101"/>
      <c r="CG95" s="101"/>
      <c r="CH95" s="101"/>
      <c r="CI95" s="101"/>
      <c r="CJ95" s="101"/>
      <c r="CK95" s="101"/>
      <c r="CL95" s="101"/>
      <c r="CM95" s="106"/>
      <c r="CN95" s="101"/>
      <c r="CO95" s="101"/>
      <c r="CP95" s="101"/>
      <c r="CQ95" s="101"/>
      <c r="CR95" s="101"/>
      <c r="CS95" s="101"/>
      <c r="CT95" s="101"/>
      <c r="CU95" s="101"/>
      <c r="CV95" s="101"/>
      <c r="CW95" s="101"/>
      <c r="CX95" s="101"/>
      <c r="CY95" s="101"/>
      <c r="CZ95" s="101"/>
      <c r="DA95" s="101"/>
      <c r="DB95" s="101"/>
      <c r="DC95" s="101"/>
      <c r="DD95" s="101"/>
      <c r="DE95" s="101"/>
      <c r="DF95" s="101"/>
      <c r="DG95" s="101"/>
      <c r="DH95" s="101"/>
      <c r="DI95" s="101"/>
      <c r="DJ95" s="101"/>
      <c r="DK95" s="101"/>
      <c r="DL95" s="101"/>
      <c r="DM95" s="101"/>
      <c r="DN95" s="101"/>
      <c r="DO95" s="101"/>
      <c r="DP95" s="101"/>
      <c r="DQ95" s="101"/>
      <c r="DR95" s="101"/>
      <c r="DS95" s="101"/>
      <c r="DT95" s="101"/>
      <c r="DU95" s="101"/>
      <c r="DV95" s="101"/>
      <c r="DW95" s="101"/>
      <c r="DX95" s="101"/>
      <c r="DY95" s="101"/>
      <c r="DZ95" s="101"/>
      <c r="EA95" s="101"/>
      <c r="EB95" s="101"/>
      <c r="EC95" s="101"/>
      <c r="ED95" s="101"/>
      <c r="EE95" s="101"/>
      <c r="EF95" s="101"/>
      <c r="EG95" s="101"/>
      <c r="EH95" s="101"/>
      <c r="EI95" s="101"/>
      <c r="EJ95" s="101"/>
      <c r="EK95" s="101"/>
      <c r="EL95" s="101"/>
      <c r="EM95" s="101"/>
      <c r="EN95" s="101"/>
      <c r="EO95" s="101"/>
      <c r="EP95" s="101"/>
      <c r="EQ95" s="101"/>
      <c r="ER95" s="101"/>
      <c r="ES95" s="101"/>
      <c r="ET95" s="101"/>
      <c r="EU95" s="101"/>
      <c r="EV95" s="101"/>
      <c r="EW95" s="101"/>
      <c r="EX95" s="101"/>
      <c r="EY95" s="101"/>
      <c r="EZ95" s="101"/>
      <c r="FA95" s="101"/>
      <c r="FB95" s="101"/>
      <c r="FC95" s="101"/>
      <c r="FD95" s="101"/>
      <c r="FE95" s="101"/>
      <c r="FF95" s="101"/>
      <c r="FG95" s="101"/>
      <c r="FH95" s="101"/>
      <c r="FI95" s="101"/>
      <c r="FJ95" s="101"/>
      <c r="FK95" s="101"/>
      <c r="FL95" s="101"/>
      <c r="FM95" s="101"/>
      <c r="FN95" s="101"/>
      <c r="FO95" s="101"/>
      <c r="FP95" s="101"/>
      <c r="FQ95" s="101"/>
      <c r="FR95" s="101"/>
      <c r="FS95" s="101"/>
    </row>
    <row r="96" spans="1:175" s="13" customFormat="1" ht="12.75">
      <c r="A96" s="30"/>
      <c r="C96" s="107"/>
      <c r="D96" s="107"/>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c r="BO96" s="101"/>
      <c r="BP96" s="101"/>
      <c r="BQ96" s="101"/>
      <c r="BR96" s="101"/>
      <c r="BS96" s="101"/>
      <c r="BT96" s="101"/>
      <c r="BU96" s="101"/>
      <c r="BV96" s="101"/>
      <c r="BW96" s="101"/>
      <c r="BX96" s="101"/>
      <c r="BY96" s="101"/>
      <c r="BZ96" s="101"/>
      <c r="CA96" s="101"/>
      <c r="CB96" s="101"/>
      <c r="CC96" s="101"/>
      <c r="CD96" s="101"/>
      <c r="CE96" s="101"/>
      <c r="CF96" s="101"/>
      <c r="CG96" s="101"/>
      <c r="CH96" s="101"/>
      <c r="CI96" s="101"/>
      <c r="CJ96" s="101"/>
      <c r="CK96" s="101"/>
      <c r="CL96" s="101"/>
      <c r="CM96" s="106"/>
      <c r="CN96" s="101"/>
      <c r="CO96" s="101"/>
      <c r="CP96" s="101"/>
      <c r="CQ96" s="101"/>
      <c r="CR96" s="101"/>
      <c r="CS96" s="101"/>
      <c r="CT96" s="101"/>
      <c r="CU96" s="101"/>
      <c r="CV96" s="101"/>
      <c r="CW96" s="101"/>
      <c r="CX96" s="101"/>
      <c r="CY96" s="101"/>
      <c r="CZ96" s="101"/>
      <c r="DA96" s="101"/>
      <c r="DB96" s="101"/>
      <c r="DC96" s="101"/>
      <c r="DD96" s="101"/>
      <c r="DE96" s="101"/>
      <c r="DF96" s="101"/>
      <c r="DG96" s="101"/>
      <c r="DH96" s="101"/>
      <c r="DI96" s="101"/>
      <c r="DJ96" s="101"/>
      <c r="DK96" s="101"/>
      <c r="DL96" s="101"/>
      <c r="DM96" s="101"/>
      <c r="DN96" s="101"/>
      <c r="DO96" s="101"/>
      <c r="DP96" s="101"/>
      <c r="DQ96" s="101"/>
      <c r="DR96" s="101"/>
      <c r="DS96" s="101"/>
      <c r="DT96" s="101"/>
      <c r="DU96" s="101"/>
      <c r="DV96" s="101"/>
      <c r="DW96" s="101"/>
      <c r="DX96" s="101"/>
      <c r="DY96" s="101"/>
      <c r="DZ96" s="101"/>
      <c r="EA96" s="101"/>
      <c r="EB96" s="101"/>
      <c r="EC96" s="101"/>
      <c r="ED96" s="101"/>
      <c r="EE96" s="101"/>
      <c r="EF96" s="101"/>
      <c r="EG96" s="101"/>
      <c r="EH96" s="101"/>
      <c r="EI96" s="101"/>
      <c r="EJ96" s="101"/>
      <c r="EK96" s="101"/>
      <c r="EL96" s="101"/>
      <c r="EM96" s="101"/>
      <c r="EN96" s="101"/>
      <c r="EO96" s="101"/>
      <c r="EP96" s="101"/>
      <c r="EQ96" s="101"/>
      <c r="ER96" s="101"/>
      <c r="ES96" s="101"/>
      <c r="ET96" s="101"/>
      <c r="EU96" s="101"/>
      <c r="EV96" s="101"/>
      <c r="EW96" s="101"/>
      <c r="EX96" s="101"/>
      <c r="EY96" s="101"/>
      <c r="EZ96" s="101"/>
      <c r="FA96" s="101"/>
      <c r="FB96" s="101"/>
      <c r="FC96" s="101"/>
      <c r="FD96" s="101"/>
      <c r="FE96" s="101"/>
      <c r="FF96" s="101"/>
      <c r="FG96" s="101"/>
      <c r="FH96" s="101"/>
      <c r="FI96" s="101"/>
      <c r="FJ96" s="101"/>
      <c r="FK96" s="101"/>
      <c r="FL96" s="101"/>
      <c r="FM96" s="101"/>
      <c r="FN96" s="101"/>
      <c r="FO96" s="101"/>
      <c r="FP96" s="101"/>
      <c r="FQ96" s="101"/>
      <c r="FR96" s="101"/>
      <c r="FS96" s="101"/>
    </row>
    <row r="97" spans="1:175" s="13" customFormat="1" ht="12.75">
      <c r="A97" s="30"/>
      <c r="C97" s="107"/>
      <c r="D97" s="107"/>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1"/>
      <c r="BC97" s="101"/>
      <c r="BD97" s="101"/>
      <c r="BE97" s="101"/>
      <c r="BF97" s="101"/>
      <c r="BG97" s="101"/>
      <c r="BH97" s="101"/>
      <c r="BI97" s="101"/>
      <c r="BJ97" s="101"/>
      <c r="BK97" s="101"/>
      <c r="BL97" s="101"/>
      <c r="BM97" s="101"/>
      <c r="BN97" s="101"/>
      <c r="BO97" s="101"/>
      <c r="BP97" s="101"/>
      <c r="BQ97" s="101"/>
      <c r="BR97" s="101"/>
      <c r="BS97" s="101"/>
      <c r="BT97" s="101"/>
      <c r="BU97" s="101"/>
      <c r="BV97" s="101"/>
      <c r="BW97" s="101"/>
      <c r="BX97" s="101"/>
      <c r="BY97" s="101"/>
      <c r="BZ97" s="101"/>
      <c r="CA97" s="101"/>
      <c r="CB97" s="101"/>
      <c r="CC97" s="101"/>
      <c r="CD97" s="101"/>
      <c r="CE97" s="101"/>
      <c r="CF97" s="101"/>
      <c r="CG97" s="101"/>
      <c r="CH97" s="101"/>
      <c r="CI97" s="101"/>
      <c r="CJ97" s="101"/>
      <c r="CK97" s="101"/>
      <c r="CL97" s="101"/>
      <c r="CM97" s="106"/>
      <c r="CN97" s="101"/>
      <c r="CO97" s="101"/>
      <c r="CP97" s="101"/>
      <c r="CQ97" s="101"/>
      <c r="CR97" s="101"/>
      <c r="CS97" s="101"/>
      <c r="CT97" s="101"/>
      <c r="CU97" s="101"/>
      <c r="CV97" s="101"/>
      <c r="CW97" s="101"/>
      <c r="CX97" s="101"/>
      <c r="CY97" s="101"/>
      <c r="CZ97" s="101"/>
      <c r="DA97" s="101"/>
      <c r="DB97" s="101"/>
      <c r="DC97" s="101"/>
      <c r="DD97" s="101"/>
      <c r="DE97" s="101"/>
      <c r="DF97" s="101"/>
      <c r="DG97" s="101"/>
      <c r="DH97" s="101"/>
      <c r="DI97" s="101"/>
      <c r="DJ97" s="101"/>
      <c r="DK97" s="101"/>
      <c r="DL97" s="101"/>
      <c r="DM97" s="101"/>
      <c r="DN97" s="101"/>
      <c r="DO97" s="101"/>
      <c r="DP97" s="101"/>
      <c r="DQ97" s="101"/>
      <c r="DR97" s="101"/>
      <c r="DS97" s="101"/>
      <c r="DT97" s="101"/>
      <c r="DU97" s="101"/>
      <c r="DV97" s="101"/>
      <c r="DW97" s="101"/>
      <c r="DX97" s="101"/>
      <c r="DY97" s="101"/>
      <c r="DZ97" s="101"/>
      <c r="EA97" s="101"/>
      <c r="EB97" s="101"/>
      <c r="EC97" s="101"/>
      <c r="ED97" s="101"/>
      <c r="EE97" s="101"/>
      <c r="EF97" s="101"/>
      <c r="EG97" s="101"/>
      <c r="EH97" s="101"/>
      <c r="EI97" s="101"/>
      <c r="EJ97" s="101"/>
      <c r="EK97" s="101"/>
      <c r="EL97" s="101"/>
      <c r="EM97" s="101"/>
      <c r="EN97" s="101"/>
      <c r="EO97" s="101"/>
      <c r="EP97" s="101"/>
      <c r="EQ97" s="101"/>
      <c r="ER97" s="101"/>
      <c r="ES97" s="101"/>
      <c r="ET97" s="101"/>
      <c r="EU97" s="101"/>
      <c r="EV97" s="101"/>
      <c r="EW97" s="101"/>
      <c r="EX97" s="101"/>
      <c r="EY97" s="101"/>
      <c r="EZ97" s="101"/>
      <c r="FA97" s="101"/>
      <c r="FB97" s="101"/>
      <c r="FC97" s="101"/>
      <c r="FD97" s="101"/>
      <c r="FE97" s="101"/>
      <c r="FF97" s="101"/>
      <c r="FG97" s="101"/>
      <c r="FH97" s="101"/>
      <c r="FI97" s="101"/>
      <c r="FJ97" s="101"/>
      <c r="FK97" s="101"/>
      <c r="FL97" s="101"/>
      <c r="FM97" s="101"/>
      <c r="FN97" s="101"/>
      <c r="FO97" s="101"/>
      <c r="FP97" s="101"/>
      <c r="FQ97" s="101"/>
      <c r="FR97" s="101"/>
      <c r="FS97" s="101"/>
    </row>
    <row r="98" spans="1:175" s="13" customFormat="1" ht="12.75">
      <c r="A98" s="30"/>
      <c r="C98" s="107"/>
      <c r="D98" s="107"/>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01"/>
      <c r="BE98" s="101"/>
      <c r="BF98" s="101"/>
      <c r="BG98" s="101"/>
      <c r="BH98" s="101"/>
      <c r="BI98" s="101"/>
      <c r="BJ98" s="101"/>
      <c r="BK98" s="101"/>
      <c r="BL98" s="101"/>
      <c r="BM98" s="101"/>
      <c r="BN98" s="101"/>
      <c r="BO98" s="101"/>
      <c r="BP98" s="101"/>
      <c r="BQ98" s="101"/>
      <c r="BR98" s="101"/>
      <c r="BS98" s="101"/>
      <c r="BT98" s="101"/>
      <c r="BU98" s="101"/>
      <c r="BV98" s="101"/>
      <c r="BW98" s="101"/>
      <c r="BX98" s="101"/>
      <c r="BY98" s="101"/>
      <c r="BZ98" s="101"/>
      <c r="CA98" s="101"/>
      <c r="CB98" s="101"/>
      <c r="CC98" s="101"/>
      <c r="CD98" s="101"/>
      <c r="CE98" s="101"/>
      <c r="CF98" s="101"/>
      <c r="CG98" s="101"/>
      <c r="CH98" s="101"/>
      <c r="CI98" s="101"/>
      <c r="CJ98" s="101"/>
      <c r="CK98" s="101"/>
      <c r="CL98" s="101"/>
      <c r="CM98" s="106"/>
      <c r="CN98" s="101"/>
      <c r="CO98" s="101"/>
      <c r="CP98" s="101"/>
      <c r="CQ98" s="101"/>
      <c r="CR98" s="101"/>
      <c r="CS98" s="101"/>
      <c r="CT98" s="101"/>
      <c r="CU98" s="101"/>
      <c r="CV98" s="101"/>
      <c r="CW98" s="101"/>
      <c r="CX98" s="101"/>
      <c r="CY98" s="101"/>
      <c r="CZ98" s="101"/>
      <c r="DA98" s="101"/>
      <c r="DB98" s="101"/>
      <c r="DC98" s="101"/>
      <c r="DD98" s="101"/>
      <c r="DE98" s="101"/>
      <c r="DF98" s="101"/>
      <c r="DG98" s="101"/>
      <c r="DH98" s="101"/>
      <c r="DI98" s="101"/>
      <c r="DJ98" s="101"/>
      <c r="DK98" s="101"/>
      <c r="DL98" s="101"/>
      <c r="DM98" s="101"/>
      <c r="DN98" s="101"/>
      <c r="DO98" s="101"/>
      <c r="DP98" s="101"/>
      <c r="DQ98" s="101"/>
      <c r="DR98" s="101"/>
      <c r="DS98" s="101"/>
      <c r="DT98" s="101"/>
      <c r="DU98" s="101"/>
      <c r="DV98" s="101"/>
      <c r="DW98" s="101"/>
      <c r="DX98" s="101"/>
      <c r="DY98" s="101"/>
      <c r="DZ98" s="101"/>
      <c r="EA98" s="101"/>
      <c r="EB98" s="101"/>
      <c r="EC98" s="101"/>
      <c r="ED98" s="101"/>
      <c r="EE98" s="101"/>
      <c r="EF98" s="101"/>
      <c r="EG98" s="101"/>
      <c r="EH98" s="101"/>
      <c r="EI98" s="101"/>
      <c r="EJ98" s="101"/>
      <c r="EK98" s="101"/>
      <c r="EL98" s="101"/>
      <c r="EM98" s="101"/>
      <c r="EN98" s="101"/>
      <c r="EO98" s="101"/>
      <c r="EP98" s="101"/>
      <c r="EQ98" s="101"/>
      <c r="ER98" s="101"/>
      <c r="ES98" s="101"/>
      <c r="ET98" s="101"/>
      <c r="EU98" s="101"/>
      <c r="EV98" s="101"/>
      <c r="EW98" s="101"/>
      <c r="EX98" s="101"/>
      <c r="EY98" s="101"/>
      <c r="EZ98" s="101"/>
      <c r="FA98" s="101"/>
      <c r="FB98" s="101"/>
      <c r="FC98" s="101"/>
      <c r="FD98" s="101"/>
      <c r="FE98" s="101"/>
      <c r="FF98" s="101"/>
      <c r="FG98" s="101"/>
      <c r="FH98" s="101"/>
      <c r="FI98" s="101"/>
      <c r="FJ98" s="101"/>
      <c r="FK98" s="101"/>
      <c r="FL98" s="101"/>
      <c r="FM98" s="101"/>
      <c r="FN98" s="101"/>
      <c r="FO98" s="101"/>
      <c r="FP98" s="101"/>
      <c r="FQ98" s="101"/>
      <c r="FR98" s="101"/>
      <c r="FS98" s="101"/>
    </row>
    <row r="99" spans="1:175" s="13" customFormat="1" ht="12.75">
      <c r="A99" s="30"/>
      <c r="C99" s="107"/>
      <c r="D99" s="107"/>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1"/>
      <c r="BC99" s="101"/>
      <c r="BD99" s="101"/>
      <c r="BE99" s="101"/>
      <c r="BF99" s="101"/>
      <c r="BG99" s="101"/>
      <c r="BH99" s="101"/>
      <c r="BI99" s="101"/>
      <c r="BJ99" s="101"/>
      <c r="BK99" s="101"/>
      <c r="BL99" s="101"/>
      <c r="BM99" s="101"/>
      <c r="BN99" s="101"/>
      <c r="BO99" s="101"/>
      <c r="BP99" s="101"/>
      <c r="BQ99" s="101"/>
      <c r="BR99" s="101"/>
      <c r="BS99" s="101"/>
      <c r="BT99" s="101"/>
      <c r="BU99" s="101"/>
      <c r="BV99" s="101"/>
      <c r="BW99" s="101"/>
      <c r="BX99" s="101"/>
      <c r="BY99" s="101"/>
      <c r="BZ99" s="101"/>
      <c r="CA99" s="101"/>
      <c r="CB99" s="101"/>
      <c r="CC99" s="101"/>
      <c r="CD99" s="101"/>
      <c r="CE99" s="101"/>
      <c r="CF99" s="101"/>
      <c r="CG99" s="101"/>
      <c r="CH99" s="101"/>
      <c r="CI99" s="101"/>
      <c r="CJ99" s="101"/>
      <c r="CK99" s="101"/>
      <c r="CL99" s="101"/>
      <c r="CM99" s="106"/>
      <c r="CN99" s="101"/>
      <c r="CO99" s="101"/>
      <c r="CP99" s="101"/>
      <c r="CQ99" s="101"/>
      <c r="CR99" s="101"/>
      <c r="CS99" s="101"/>
      <c r="CT99" s="101"/>
      <c r="CU99" s="101"/>
      <c r="CV99" s="101"/>
      <c r="CW99" s="101"/>
      <c r="CX99" s="101"/>
      <c r="CY99" s="101"/>
      <c r="CZ99" s="101"/>
      <c r="DA99" s="101"/>
      <c r="DB99" s="101"/>
      <c r="DC99" s="101"/>
      <c r="DD99" s="101"/>
      <c r="DE99" s="101"/>
      <c r="DF99" s="101"/>
      <c r="DG99" s="101"/>
      <c r="DH99" s="101"/>
      <c r="DI99" s="101"/>
      <c r="DJ99" s="101"/>
      <c r="DK99" s="101"/>
      <c r="DL99" s="101"/>
      <c r="DM99" s="101"/>
      <c r="DN99" s="101"/>
      <c r="DO99" s="101"/>
      <c r="DP99" s="101"/>
      <c r="DQ99" s="101"/>
      <c r="DR99" s="101"/>
      <c r="DS99" s="101"/>
      <c r="DT99" s="101"/>
      <c r="DU99" s="101"/>
      <c r="DV99" s="101"/>
      <c r="DW99" s="101"/>
      <c r="DX99" s="101"/>
      <c r="DY99" s="101"/>
      <c r="DZ99" s="101"/>
      <c r="EA99" s="101"/>
      <c r="EB99" s="101"/>
      <c r="EC99" s="101"/>
      <c r="ED99" s="101"/>
      <c r="EE99" s="101"/>
      <c r="EF99" s="101"/>
      <c r="EG99" s="101"/>
      <c r="EH99" s="101"/>
      <c r="EI99" s="101"/>
      <c r="EJ99" s="101"/>
      <c r="EK99" s="101"/>
      <c r="EL99" s="101"/>
      <c r="EM99" s="101"/>
      <c r="EN99" s="101"/>
      <c r="EO99" s="101"/>
      <c r="EP99" s="101"/>
      <c r="EQ99" s="101"/>
      <c r="ER99" s="101"/>
      <c r="ES99" s="101"/>
      <c r="ET99" s="101"/>
      <c r="EU99" s="101"/>
      <c r="EV99" s="101"/>
      <c r="EW99" s="101"/>
      <c r="EX99" s="101"/>
      <c r="EY99" s="101"/>
      <c r="EZ99" s="101"/>
      <c r="FA99" s="101"/>
      <c r="FB99" s="101"/>
      <c r="FC99" s="101"/>
      <c r="FD99" s="101"/>
      <c r="FE99" s="101"/>
      <c r="FF99" s="101"/>
      <c r="FG99" s="101"/>
      <c r="FH99" s="101"/>
      <c r="FI99" s="101"/>
      <c r="FJ99" s="101"/>
      <c r="FK99" s="101"/>
      <c r="FL99" s="101"/>
      <c r="FM99" s="101"/>
      <c r="FN99" s="101"/>
      <c r="FO99" s="101"/>
      <c r="FP99" s="101"/>
      <c r="FQ99" s="101"/>
      <c r="FR99" s="101"/>
      <c r="FS99" s="101"/>
    </row>
    <row r="100" spans="1:175" s="13" customFormat="1" ht="12.75">
      <c r="A100" s="30"/>
      <c r="C100" s="107"/>
      <c r="D100" s="107"/>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c r="BB100" s="101"/>
      <c r="BC100" s="101"/>
      <c r="BD100" s="101"/>
      <c r="BE100" s="101"/>
      <c r="BF100" s="101"/>
      <c r="BG100" s="101"/>
      <c r="BH100" s="101"/>
      <c r="BI100" s="101"/>
      <c r="BJ100" s="101"/>
      <c r="BK100" s="101"/>
      <c r="BL100" s="101"/>
      <c r="BM100" s="101"/>
      <c r="BN100" s="101"/>
      <c r="BO100" s="101"/>
      <c r="BP100" s="101"/>
      <c r="BQ100" s="101"/>
      <c r="BR100" s="101"/>
      <c r="BS100" s="101"/>
      <c r="BT100" s="101"/>
      <c r="BU100" s="101"/>
      <c r="BV100" s="101"/>
      <c r="BW100" s="101"/>
      <c r="BX100" s="101"/>
      <c r="BY100" s="101"/>
      <c r="BZ100" s="101"/>
      <c r="CA100" s="101"/>
      <c r="CB100" s="101"/>
      <c r="CC100" s="101"/>
      <c r="CD100" s="101"/>
      <c r="CE100" s="101"/>
      <c r="CF100" s="101"/>
      <c r="CG100" s="101"/>
      <c r="CH100" s="101"/>
      <c r="CI100" s="101"/>
      <c r="CJ100" s="101"/>
      <c r="CK100" s="101"/>
      <c r="CL100" s="101"/>
      <c r="CM100" s="106"/>
      <c r="CN100" s="101"/>
      <c r="CO100" s="101"/>
      <c r="CP100" s="101"/>
      <c r="CQ100" s="101"/>
      <c r="CR100" s="101"/>
      <c r="CS100" s="101"/>
      <c r="CT100" s="101"/>
      <c r="CU100" s="101"/>
      <c r="CV100" s="101"/>
      <c r="CW100" s="101"/>
      <c r="CX100" s="101"/>
      <c r="CY100" s="101"/>
      <c r="CZ100" s="101"/>
      <c r="DA100" s="101"/>
      <c r="DB100" s="101"/>
      <c r="DC100" s="101"/>
      <c r="DD100" s="101"/>
      <c r="DE100" s="101"/>
      <c r="DF100" s="101"/>
      <c r="DG100" s="101"/>
      <c r="DH100" s="101"/>
      <c r="DI100" s="101"/>
      <c r="DJ100" s="101"/>
      <c r="DK100" s="101"/>
      <c r="DL100" s="101"/>
      <c r="DM100" s="101"/>
      <c r="DN100" s="101"/>
      <c r="DO100" s="101"/>
      <c r="DP100" s="101"/>
      <c r="DQ100" s="101"/>
      <c r="DR100" s="101"/>
      <c r="DS100" s="101"/>
      <c r="DT100" s="101"/>
      <c r="DU100" s="101"/>
      <c r="DV100" s="101"/>
      <c r="DW100" s="101"/>
      <c r="DX100" s="101"/>
      <c r="DY100" s="101"/>
      <c r="DZ100" s="101"/>
      <c r="EA100" s="101"/>
      <c r="EB100" s="101"/>
      <c r="EC100" s="101"/>
      <c r="ED100" s="101"/>
      <c r="EE100" s="101"/>
      <c r="EF100" s="101"/>
      <c r="EG100" s="101"/>
      <c r="EH100" s="101"/>
      <c r="EI100" s="101"/>
      <c r="EJ100" s="101"/>
      <c r="EK100" s="101"/>
      <c r="EL100" s="101"/>
      <c r="EM100" s="101"/>
      <c r="EN100" s="101"/>
      <c r="EO100" s="101"/>
      <c r="EP100" s="101"/>
      <c r="EQ100" s="101"/>
      <c r="ER100" s="101"/>
      <c r="ES100" s="101"/>
      <c r="ET100" s="101"/>
      <c r="EU100" s="101"/>
      <c r="EV100" s="101"/>
      <c r="EW100" s="101"/>
      <c r="EX100" s="101"/>
      <c r="EY100" s="101"/>
      <c r="EZ100" s="101"/>
      <c r="FA100" s="101"/>
      <c r="FB100" s="101"/>
      <c r="FC100" s="101"/>
      <c r="FD100" s="101"/>
      <c r="FE100" s="101"/>
      <c r="FF100" s="101"/>
      <c r="FG100" s="101"/>
      <c r="FH100" s="101"/>
      <c r="FI100" s="101"/>
      <c r="FJ100" s="101"/>
      <c r="FK100" s="101"/>
      <c r="FL100" s="101"/>
      <c r="FM100" s="101"/>
      <c r="FN100" s="101"/>
      <c r="FO100" s="101"/>
      <c r="FP100" s="101"/>
      <c r="FQ100" s="101"/>
      <c r="FR100" s="101"/>
      <c r="FS100" s="101"/>
    </row>
    <row r="101" spans="1:175" s="13" customFormat="1" ht="12.75">
      <c r="A101" s="30"/>
      <c r="C101" s="107"/>
      <c r="D101" s="107"/>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c r="BL101" s="101"/>
      <c r="BM101" s="101"/>
      <c r="BN101" s="101"/>
      <c r="BO101" s="101"/>
      <c r="BP101" s="101"/>
      <c r="BQ101" s="101"/>
      <c r="BR101" s="101"/>
      <c r="BS101" s="101"/>
      <c r="BT101" s="101"/>
      <c r="BU101" s="101"/>
      <c r="BV101" s="101"/>
      <c r="BW101" s="101"/>
      <c r="BX101" s="101"/>
      <c r="BY101" s="101"/>
      <c r="BZ101" s="101"/>
      <c r="CA101" s="101"/>
      <c r="CB101" s="101"/>
      <c r="CC101" s="101"/>
      <c r="CD101" s="101"/>
      <c r="CE101" s="101"/>
      <c r="CF101" s="101"/>
      <c r="CG101" s="101"/>
      <c r="CH101" s="101"/>
      <c r="CI101" s="101"/>
      <c r="CJ101" s="101"/>
      <c r="CK101" s="101"/>
      <c r="CL101" s="101"/>
      <c r="CM101" s="106"/>
      <c r="CN101" s="101"/>
      <c r="CO101" s="101"/>
      <c r="CP101" s="101"/>
      <c r="CQ101" s="101"/>
      <c r="CR101" s="101"/>
      <c r="CS101" s="101"/>
      <c r="CT101" s="101"/>
      <c r="CU101" s="101"/>
      <c r="CV101" s="101"/>
      <c r="CW101" s="101"/>
      <c r="CX101" s="101"/>
      <c r="CY101" s="101"/>
      <c r="CZ101" s="101"/>
      <c r="DA101" s="101"/>
      <c r="DB101" s="101"/>
      <c r="DC101" s="101"/>
      <c r="DD101" s="101"/>
      <c r="DE101" s="101"/>
      <c r="DF101" s="101"/>
      <c r="DG101" s="101"/>
      <c r="DH101" s="101"/>
      <c r="DI101" s="101"/>
      <c r="DJ101" s="101"/>
      <c r="DK101" s="101"/>
      <c r="DL101" s="101"/>
      <c r="DM101" s="101"/>
      <c r="DN101" s="101"/>
      <c r="DO101" s="101"/>
      <c r="DP101" s="101"/>
      <c r="DQ101" s="101"/>
      <c r="DR101" s="101"/>
      <c r="DS101" s="101"/>
      <c r="DT101" s="101"/>
      <c r="DU101" s="101"/>
      <c r="DV101" s="101"/>
      <c r="DW101" s="101"/>
      <c r="DX101" s="101"/>
      <c r="DY101" s="101"/>
      <c r="DZ101" s="101"/>
      <c r="EA101" s="101"/>
      <c r="EB101" s="101"/>
      <c r="EC101" s="101"/>
      <c r="ED101" s="101"/>
      <c r="EE101" s="101"/>
      <c r="EF101" s="101"/>
      <c r="EG101" s="101"/>
      <c r="EH101" s="101"/>
      <c r="EI101" s="101"/>
      <c r="EJ101" s="101"/>
      <c r="EK101" s="101"/>
      <c r="EL101" s="101"/>
      <c r="EM101" s="101"/>
      <c r="EN101" s="101"/>
      <c r="EO101" s="101"/>
      <c r="EP101" s="101"/>
      <c r="EQ101" s="101"/>
      <c r="ER101" s="101"/>
      <c r="ES101" s="101"/>
      <c r="ET101" s="101"/>
      <c r="EU101" s="101"/>
      <c r="EV101" s="101"/>
      <c r="EW101" s="101"/>
      <c r="EX101" s="101"/>
      <c r="EY101" s="101"/>
      <c r="EZ101" s="101"/>
      <c r="FA101" s="101"/>
      <c r="FB101" s="101"/>
      <c r="FC101" s="101"/>
      <c r="FD101" s="101"/>
      <c r="FE101" s="101"/>
      <c r="FF101" s="101"/>
      <c r="FG101" s="101"/>
      <c r="FH101" s="101"/>
      <c r="FI101" s="101"/>
      <c r="FJ101" s="101"/>
      <c r="FK101" s="101"/>
      <c r="FL101" s="101"/>
      <c r="FM101" s="101"/>
      <c r="FN101" s="101"/>
      <c r="FO101" s="101"/>
      <c r="FP101" s="101"/>
      <c r="FQ101" s="101"/>
      <c r="FR101" s="101"/>
      <c r="FS101" s="101"/>
    </row>
    <row r="102" spans="1:175" s="13" customFormat="1" ht="12.75">
      <c r="A102" s="30"/>
      <c r="C102" s="107"/>
      <c r="D102" s="107"/>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c r="BL102" s="101"/>
      <c r="BM102" s="101"/>
      <c r="BN102" s="101"/>
      <c r="BO102" s="101"/>
      <c r="BP102" s="101"/>
      <c r="BQ102" s="101"/>
      <c r="BR102" s="101"/>
      <c r="BS102" s="101"/>
      <c r="BT102" s="101"/>
      <c r="BU102" s="101"/>
      <c r="BV102" s="101"/>
      <c r="BW102" s="101"/>
      <c r="BX102" s="101"/>
      <c r="BY102" s="101"/>
      <c r="BZ102" s="101"/>
      <c r="CA102" s="101"/>
      <c r="CB102" s="101"/>
      <c r="CC102" s="101"/>
      <c r="CD102" s="101"/>
      <c r="CE102" s="101"/>
      <c r="CF102" s="101"/>
      <c r="CG102" s="101"/>
      <c r="CH102" s="101"/>
      <c r="CI102" s="101"/>
      <c r="CJ102" s="101"/>
      <c r="CK102" s="101"/>
      <c r="CL102" s="101"/>
      <c r="CM102" s="106"/>
      <c r="CN102" s="101"/>
      <c r="CO102" s="101"/>
      <c r="CP102" s="101"/>
      <c r="CQ102" s="101"/>
      <c r="CR102" s="101"/>
      <c r="CS102" s="101"/>
      <c r="CT102" s="101"/>
      <c r="CU102" s="101"/>
      <c r="CV102" s="101"/>
      <c r="CW102" s="101"/>
      <c r="CX102" s="101"/>
      <c r="CY102" s="101"/>
      <c r="CZ102" s="101"/>
      <c r="DA102" s="101"/>
      <c r="DB102" s="101"/>
      <c r="DC102" s="101"/>
      <c r="DD102" s="101"/>
      <c r="DE102" s="101"/>
      <c r="DF102" s="101"/>
      <c r="DG102" s="101"/>
      <c r="DH102" s="101"/>
      <c r="DI102" s="101"/>
      <c r="DJ102" s="101"/>
      <c r="DK102" s="101"/>
      <c r="DL102" s="101"/>
      <c r="DM102" s="101"/>
      <c r="DN102" s="101"/>
      <c r="DO102" s="101"/>
      <c r="DP102" s="101"/>
      <c r="DQ102" s="101"/>
      <c r="DR102" s="101"/>
      <c r="DS102" s="101"/>
      <c r="DT102" s="101"/>
      <c r="DU102" s="101"/>
      <c r="DV102" s="101"/>
      <c r="DW102" s="101"/>
      <c r="DX102" s="101"/>
      <c r="DY102" s="101"/>
      <c r="DZ102" s="101"/>
      <c r="EA102" s="101"/>
      <c r="EB102" s="101"/>
      <c r="EC102" s="101"/>
      <c r="ED102" s="101"/>
      <c r="EE102" s="101"/>
      <c r="EF102" s="101"/>
      <c r="EG102" s="101"/>
      <c r="EH102" s="101"/>
      <c r="EI102" s="101"/>
      <c r="EJ102" s="101"/>
      <c r="EK102" s="101"/>
      <c r="EL102" s="101"/>
      <c r="EM102" s="101"/>
      <c r="EN102" s="101"/>
      <c r="EO102" s="101"/>
      <c r="EP102" s="101"/>
      <c r="EQ102" s="101"/>
      <c r="ER102" s="101"/>
      <c r="ES102" s="101"/>
      <c r="ET102" s="101"/>
      <c r="EU102" s="101"/>
      <c r="EV102" s="101"/>
      <c r="EW102" s="101"/>
      <c r="EX102" s="101"/>
      <c r="EY102" s="101"/>
      <c r="EZ102" s="101"/>
      <c r="FA102" s="101"/>
      <c r="FB102" s="101"/>
      <c r="FC102" s="101"/>
      <c r="FD102" s="101"/>
      <c r="FE102" s="101"/>
      <c r="FF102" s="101"/>
      <c r="FG102" s="101"/>
      <c r="FH102" s="101"/>
      <c r="FI102" s="101"/>
      <c r="FJ102" s="101"/>
      <c r="FK102" s="101"/>
      <c r="FL102" s="101"/>
      <c r="FM102" s="101"/>
      <c r="FN102" s="101"/>
      <c r="FO102" s="101"/>
      <c r="FP102" s="101"/>
      <c r="FQ102" s="101"/>
      <c r="FR102" s="101"/>
      <c r="FS102" s="101"/>
    </row>
    <row r="103" spans="1:175" s="13" customFormat="1" ht="12.75">
      <c r="A103" s="30"/>
      <c r="C103" s="107"/>
      <c r="D103" s="107"/>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c r="BB103" s="101"/>
      <c r="BC103" s="101"/>
      <c r="BD103" s="101"/>
      <c r="BE103" s="101"/>
      <c r="BF103" s="101"/>
      <c r="BG103" s="101"/>
      <c r="BH103" s="101"/>
      <c r="BI103" s="101"/>
      <c r="BJ103" s="101"/>
      <c r="BK103" s="101"/>
      <c r="BL103" s="101"/>
      <c r="BM103" s="101"/>
      <c r="BN103" s="101"/>
      <c r="BO103" s="101"/>
      <c r="BP103" s="101"/>
      <c r="BQ103" s="101"/>
      <c r="BR103" s="101"/>
      <c r="BS103" s="101"/>
      <c r="BT103" s="101"/>
      <c r="BU103" s="101"/>
      <c r="BV103" s="101"/>
      <c r="BW103" s="101"/>
      <c r="BX103" s="101"/>
      <c r="BY103" s="101"/>
      <c r="BZ103" s="101"/>
      <c r="CA103" s="101"/>
      <c r="CB103" s="101"/>
      <c r="CC103" s="101"/>
      <c r="CD103" s="101"/>
      <c r="CE103" s="101"/>
      <c r="CF103" s="101"/>
      <c r="CG103" s="101"/>
      <c r="CH103" s="101"/>
      <c r="CI103" s="101"/>
      <c r="CJ103" s="101"/>
      <c r="CK103" s="101"/>
      <c r="CL103" s="101"/>
      <c r="CM103" s="106"/>
      <c r="CN103" s="101"/>
      <c r="CO103" s="101"/>
      <c r="CP103" s="101"/>
      <c r="CQ103" s="101"/>
      <c r="CR103" s="101"/>
      <c r="CS103" s="101"/>
      <c r="CT103" s="101"/>
      <c r="CU103" s="101"/>
      <c r="CV103" s="101"/>
      <c r="CW103" s="101"/>
      <c r="CX103" s="101"/>
      <c r="CY103" s="101"/>
      <c r="CZ103" s="101"/>
      <c r="DA103" s="101"/>
      <c r="DB103" s="101"/>
      <c r="DC103" s="101"/>
      <c r="DD103" s="101"/>
      <c r="DE103" s="101"/>
      <c r="DF103" s="101"/>
      <c r="DG103" s="101"/>
      <c r="DH103" s="101"/>
      <c r="DI103" s="101"/>
      <c r="DJ103" s="101"/>
      <c r="DK103" s="101"/>
      <c r="DL103" s="101"/>
      <c r="DM103" s="101"/>
      <c r="DN103" s="101"/>
      <c r="DO103" s="101"/>
      <c r="DP103" s="101"/>
      <c r="DQ103" s="101"/>
      <c r="DR103" s="101"/>
      <c r="DS103" s="101"/>
      <c r="DT103" s="101"/>
      <c r="DU103" s="101"/>
      <c r="DV103" s="101"/>
      <c r="DW103" s="101"/>
      <c r="DX103" s="101"/>
      <c r="DY103" s="101"/>
      <c r="DZ103" s="101"/>
      <c r="EA103" s="101"/>
      <c r="EB103" s="101"/>
      <c r="EC103" s="101"/>
      <c r="ED103" s="101"/>
      <c r="EE103" s="101"/>
      <c r="EF103" s="101"/>
      <c r="EG103" s="101"/>
      <c r="EH103" s="101"/>
      <c r="EI103" s="101"/>
      <c r="EJ103" s="101"/>
      <c r="EK103" s="101"/>
      <c r="EL103" s="101"/>
      <c r="EM103" s="101"/>
      <c r="EN103" s="101"/>
      <c r="EO103" s="101"/>
      <c r="EP103" s="101"/>
      <c r="EQ103" s="101"/>
      <c r="ER103" s="101"/>
      <c r="ES103" s="101"/>
      <c r="ET103" s="101"/>
      <c r="EU103" s="101"/>
      <c r="EV103" s="101"/>
      <c r="EW103" s="101"/>
      <c r="EX103" s="101"/>
      <c r="EY103" s="101"/>
      <c r="EZ103" s="101"/>
      <c r="FA103" s="101"/>
      <c r="FB103" s="101"/>
      <c r="FC103" s="101"/>
      <c r="FD103" s="101"/>
      <c r="FE103" s="101"/>
      <c r="FF103" s="101"/>
      <c r="FG103" s="101"/>
      <c r="FH103" s="101"/>
      <c r="FI103" s="101"/>
      <c r="FJ103" s="101"/>
      <c r="FK103" s="101"/>
      <c r="FL103" s="101"/>
      <c r="FM103" s="101"/>
      <c r="FN103" s="101"/>
      <c r="FO103" s="101"/>
      <c r="FP103" s="101"/>
      <c r="FQ103" s="101"/>
      <c r="FR103" s="101"/>
      <c r="FS103" s="101"/>
    </row>
    <row r="104" spans="1:175" s="13" customFormat="1" ht="12.75">
      <c r="A104" s="30"/>
      <c r="C104" s="107"/>
      <c r="D104" s="107"/>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01"/>
      <c r="BJ104" s="101"/>
      <c r="BK104" s="101"/>
      <c r="BL104" s="101"/>
      <c r="BM104" s="101"/>
      <c r="BN104" s="101"/>
      <c r="BO104" s="101"/>
      <c r="BP104" s="101"/>
      <c r="BQ104" s="101"/>
      <c r="BR104" s="101"/>
      <c r="BS104" s="101"/>
      <c r="BT104" s="101"/>
      <c r="BU104" s="101"/>
      <c r="BV104" s="101"/>
      <c r="BW104" s="101"/>
      <c r="BX104" s="101"/>
      <c r="BY104" s="101"/>
      <c r="BZ104" s="101"/>
      <c r="CA104" s="101"/>
      <c r="CB104" s="101"/>
      <c r="CC104" s="101"/>
      <c r="CD104" s="101"/>
      <c r="CE104" s="101"/>
      <c r="CF104" s="101"/>
      <c r="CG104" s="101"/>
      <c r="CH104" s="101"/>
      <c r="CI104" s="101"/>
      <c r="CJ104" s="101"/>
      <c r="CK104" s="101"/>
      <c r="CL104" s="101"/>
      <c r="CM104" s="106"/>
      <c r="CN104" s="101"/>
      <c r="CO104" s="101"/>
      <c r="CP104" s="101"/>
      <c r="CQ104" s="101"/>
      <c r="CR104" s="101"/>
      <c r="CS104" s="101"/>
      <c r="CT104" s="101"/>
      <c r="CU104" s="101"/>
      <c r="CV104" s="101"/>
      <c r="CW104" s="101"/>
      <c r="CX104" s="101"/>
      <c r="CY104" s="101"/>
      <c r="CZ104" s="101"/>
      <c r="DA104" s="101"/>
      <c r="DB104" s="101"/>
      <c r="DC104" s="101"/>
      <c r="DD104" s="101"/>
      <c r="DE104" s="101"/>
      <c r="DF104" s="101"/>
      <c r="DG104" s="101"/>
      <c r="DH104" s="101"/>
      <c r="DI104" s="101"/>
      <c r="DJ104" s="101"/>
      <c r="DK104" s="101"/>
      <c r="DL104" s="101"/>
      <c r="DM104" s="101"/>
      <c r="DN104" s="101"/>
      <c r="DO104" s="101"/>
      <c r="DP104" s="101"/>
      <c r="DQ104" s="101"/>
      <c r="DR104" s="101"/>
      <c r="DS104" s="101"/>
      <c r="DT104" s="101"/>
      <c r="DU104" s="101"/>
      <c r="DV104" s="101"/>
      <c r="DW104" s="101"/>
      <c r="DX104" s="101"/>
      <c r="DY104" s="101"/>
      <c r="DZ104" s="101"/>
      <c r="EA104" s="101"/>
      <c r="EB104" s="101"/>
      <c r="EC104" s="101"/>
      <c r="ED104" s="101"/>
      <c r="EE104" s="101"/>
      <c r="EF104" s="101"/>
      <c r="EG104" s="101"/>
      <c r="EH104" s="101"/>
      <c r="EI104" s="101"/>
      <c r="EJ104" s="101"/>
      <c r="EK104" s="101"/>
      <c r="EL104" s="101"/>
      <c r="EM104" s="101"/>
      <c r="EN104" s="101"/>
      <c r="EO104" s="101"/>
      <c r="EP104" s="101"/>
      <c r="EQ104" s="101"/>
      <c r="ER104" s="101"/>
      <c r="ES104" s="101"/>
      <c r="ET104" s="101"/>
      <c r="EU104" s="101"/>
      <c r="EV104" s="101"/>
      <c r="EW104" s="101"/>
      <c r="EX104" s="101"/>
      <c r="EY104" s="101"/>
      <c r="EZ104" s="101"/>
      <c r="FA104" s="101"/>
      <c r="FB104" s="101"/>
      <c r="FC104" s="101"/>
      <c r="FD104" s="101"/>
      <c r="FE104" s="101"/>
      <c r="FF104" s="101"/>
      <c r="FG104" s="101"/>
      <c r="FH104" s="101"/>
      <c r="FI104" s="101"/>
      <c r="FJ104" s="101"/>
      <c r="FK104" s="101"/>
      <c r="FL104" s="101"/>
      <c r="FM104" s="101"/>
      <c r="FN104" s="101"/>
      <c r="FO104" s="101"/>
      <c r="FP104" s="101"/>
      <c r="FQ104" s="101"/>
      <c r="FR104" s="101"/>
      <c r="FS104" s="101"/>
    </row>
    <row r="105" spans="1:175" s="13" customFormat="1" ht="12.75">
      <c r="A105" s="30"/>
      <c r="C105" s="107"/>
      <c r="D105" s="107"/>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c r="BC105" s="101"/>
      <c r="BD105" s="101"/>
      <c r="BE105" s="101"/>
      <c r="BF105" s="101"/>
      <c r="BG105" s="101"/>
      <c r="BH105" s="101"/>
      <c r="BI105" s="101"/>
      <c r="BJ105" s="101"/>
      <c r="BK105" s="101"/>
      <c r="BL105" s="101"/>
      <c r="BM105" s="101"/>
      <c r="BN105" s="101"/>
      <c r="BO105" s="101"/>
      <c r="BP105" s="101"/>
      <c r="BQ105" s="101"/>
      <c r="BR105" s="101"/>
      <c r="BS105" s="101"/>
      <c r="BT105" s="101"/>
      <c r="BU105" s="101"/>
      <c r="BV105" s="101"/>
      <c r="BW105" s="101"/>
      <c r="BX105" s="101"/>
      <c r="BY105" s="101"/>
      <c r="BZ105" s="101"/>
      <c r="CA105" s="101"/>
      <c r="CB105" s="101"/>
      <c r="CC105" s="101"/>
      <c r="CD105" s="101"/>
      <c r="CE105" s="101"/>
      <c r="CF105" s="101"/>
      <c r="CG105" s="101"/>
      <c r="CH105" s="101"/>
      <c r="CI105" s="101"/>
      <c r="CJ105" s="101"/>
      <c r="CK105" s="101"/>
      <c r="CL105" s="101"/>
      <c r="CM105" s="106"/>
      <c r="CN105" s="101"/>
      <c r="CO105" s="101"/>
      <c r="CP105" s="101"/>
      <c r="CQ105" s="101"/>
      <c r="CR105" s="101"/>
      <c r="CS105" s="101"/>
      <c r="CT105" s="101"/>
      <c r="CU105" s="101"/>
      <c r="CV105" s="101"/>
      <c r="CW105" s="101"/>
      <c r="CX105" s="101"/>
      <c r="CY105" s="101"/>
      <c r="CZ105" s="101"/>
      <c r="DA105" s="101"/>
      <c r="DB105" s="101"/>
      <c r="DC105" s="101"/>
      <c r="DD105" s="101"/>
      <c r="DE105" s="101"/>
      <c r="DF105" s="101"/>
      <c r="DG105" s="101"/>
      <c r="DH105" s="101"/>
      <c r="DI105" s="101"/>
      <c r="DJ105" s="101"/>
      <c r="DK105" s="101"/>
      <c r="DL105" s="101"/>
      <c r="DM105" s="101"/>
      <c r="DN105" s="101"/>
      <c r="DO105" s="101"/>
      <c r="DP105" s="101"/>
      <c r="DQ105" s="101"/>
      <c r="DR105" s="101"/>
      <c r="DS105" s="101"/>
      <c r="DT105" s="101"/>
      <c r="DU105" s="101"/>
      <c r="DV105" s="101"/>
      <c r="DW105" s="101"/>
      <c r="DX105" s="101"/>
      <c r="DY105" s="101"/>
      <c r="DZ105" s="101"/>
      <c r="EA105" s="101"/>
      <c r="EB105" s="101"/>
      <c r="EC105" s="101"/>
      <c r="ED105" s="101"/>
      <c r="EE105" s="101"/>
      <c r="EF105" s="101"/>
      <c r="EG105" s="101"/>
      <c r="EH105" s="101"/>
      <c r="EI105" s="101"/>
      <c r="EJ105" s="101"/>
      <c r="EK105" s="101"/>
      <c r="EL105" s="101"/>
      <c r="EM105" s="101"/>
      <c r="EN105" s="101"/>
      <c r="EO105" s="101"/>
      <c r="EP105" s="101"/>
      <c r="EQ105" s="101"/>
      <c r="ER105" s="101"/>
      <c r="ES105" s="101"/>
      <c r="ET105" s="101"/>
      <c r="EU105" s="101"/>
      <c r="EV105" s="101"/>
      <c r="EW105" s="101"/>
      <c r="EX105" s="101"/>
      <c r="EY105" s="101"/>
      <c r="EZ105" s="101"/>
      <c r="FA105" s="101"/>
      <c r="FB105" s="101"/>
      <c r="FC105" s="101"/>
      <c r="FD105" s="101"/>
      <c r="FE105" s="101"/>
      <c r="FF105" s="101"/>
      <c r="FG105" s="101"/>
      <c r="FH105" s="101"/>
      <c r="FI105" s="101"/>
      <c r="FJ105" s="101"/>
      <c r="FK105" s="101"/>
      <c r="FL105" s="101"/>
      <c r="FM105" s="101"/>
      <c r="FN105" s="101"/>
      <c r="FO105" s="101"/>
      <c r="FP105" s="101"/>
      <c r="FQ105" s="101"/>
      <c r="FR105" s="101"/>
      <c r="FS105" s="101"/>
    </row>
    <row r="106" spans="1:175" s="13" customFormat="1" ht="12.75">
      <c r="A106" s="30"/>
      <c r="C106" s="107"/>
      <c r="D106" s="107"/>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c r="BC106" s="101"/>
      <c r="BD106" s="101"/>
      <c r="BE106" s="101"/>
      <c r="BF106" s="101"/>
      <c r="BG106" s="101"/>
      <c r="BH106" s="101"/>
      <c r="BI106" s="101"/>
      <c r="BJ106" s="101"/>
      <c r="BK106" s="101"/>
      <c r="BL106" s="101"/>
      <c r="BM106" s="101"/>
      <c r="BN106" s="101"/>
      <c r="BO106" s="101"/>
      <c r="BP106" s="101"/>
      <c r="BQ106" s="101"/>
      <c r="BR106" s="101"/>
      <c r="BS106" s="101"/>
      <c r="BT106" s="101"/>
      <c r="BU106" s="101"/>
      <c r="BV106" s="101"/>
      <c r="BW106" s="101"/>
      <c r="BX106" s="101"/>
      <c r="BY106" s="101"/>
      <c r="BZ106" s="101"/>
      <c r="CA106" s="101"/>
      <c r="CB106" s="101"/>
      <c r="CC106" s="101"/>
      <c r="CD106" s="101"/>
      <c r="CE106" s="101"/>
      <c r="CF106" s="101"/>
      <c r="CG106" s="101"/>
      <c r="CH106" s="101"/>
      <c r="CI106" s="101"/>
      <c r="CJ106" s="101"/>
      <c r="CK106" s="101"/>
      <c r="CL106" s="101"/>
      <c r="CM106" s="106"/>
      <c r="CN106" s="101"/>
      <c r="CO106" s="101"/>
      <c r="CP106" s="101"/>
      <c r="CQ106" s="101"/>
      <c r="CR106" s="101"/>
      <c r="CS106" s="101"/>
      <c r="CT106" s="101"/>
      <c r="CU106" s="101"/>
      <c r="CV106" s="101"/>
      <c r="CW106" s="101"/>
      <c r="CX106" s="101"/>
      <c r="CY106" s="101"/>
      <c r="CZ106" s="101"/>
      <c r="DA106" s="101"/>
      <c r="DB106" s="101"/>
      <c r="DC106" s="101"/>
      <c r="DD106" s="101"/>
      <c r="DE106" s="101"/>
      <c r="DF106" s="101"/>
      <c r="DG106" s="101"/>
      <c r="DH106" s="101"/>
      <c r="DI106" s="101"/>
      <c r="DJ106" s="101"/>
      <c r="DK106" s="101"/>
      <c r="DL106" s="101"/>
      <c r="DM106" s="101"/>
      <c r="DN106" s="101"/>
      <c r="DO106" s="101"/>
      <c r="DP106" s="101"/>
      <c r="DQ106" s="101"/>
      <c r="DR106" s="101"/>
      <c r="DS106" s="101"/>
      <c r="DT106" s="101"/>
      <c r="DU106" s="101"/>
      <c r="DV106" s="101"/>
      <c r="DW106" s="101"/>
      <c r="DX106" s="101"/>
      <c r="DY106" s="101"/>
      <c r="DZ106" s="101"/>
      <c r="EA106" s="101"/>
      <c r="EB106" s="101"/>
      <c r="EC106" s="101"/>
      <c r="ED106" s="101"/>
      <c r="EE106" s="101"/>
      <c r="EF106" s="101"/>
      <c r="EG106" s="101"/>
      <c r="EH106" s="101"/>
      <c r="EI106" s="101"/>
      <c r="EJ106" s="101"/>
      <c r="EK106" s="101"/>
      <c r="EL106" s="101"/>
      <c r="EM106" s="101"/>
      <c r="EN106" s="101"/>
      <c r="EO106" s="101"/>
      <c r="EP106" s="101"/>
      <c r="EQ106" s="101"/>
      <c r="ER106" s="101"/>
      <c r="ES106" s="101"/>
      <c r="ET106" s="101"/>
      <c r="EU106" s="101"/>
      <c r="EV106" s="101"/>
      <c r="EW106" s="101"/>
      <c r="EX106" s="101"/>
      <c r="EY106" s="101"/>
      <c r="EZ106" s="101"/>
      <c r="FA106" s="101"/>
      <c r="FB106" s="101"/>
      <c r="FC106" s="101"/>
      <c r="FD106" s="101"/>
      <c r="FE106" s="101"/>
      <c r="FF106" s="101"/>
      <c r="FG106" s="101"/>
      <c r="FH106" s="101"/>
      <c r="FI106" s="101"/>
      <c r="FJ106" s="101"/>
      <c r="FK106" s="101"/>
      <c r="FL106" s="101"/>
      <c r="FM106" s="101"/>
      <c r="FN106" s="101"/>
      <c r="FO106" s="101"/>
      <c r="FP106" s="101"/>
      <c r="FQ106" s="101"/>
      <c r="FR106" s="101"/>
      <c r="FS106" s="101"/>
    </row>
    <row r="107" spans="1:175" s="13" customFormat="1" ht="12.75">
      <c r="A107" s="30"/>
      <c r="C107" s="107"/>
      <c r="D107" s="107"/>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c r="BN107" s="101"/>
      <c r="BO107" s="101"/>
      <c r="BP107" s="101"/>
      <c r="BQ107" s="101"/>
      <c r="BR107" s="101"/>
      <c r="BS107" s="101"/>
      <c r="BT107" s="101"/>
      <c r="BU107" s="101"/>
      <c r="BV107" s="101"/>
      <c r="BW107" s="101"/>
      <c r="BX107" s="101"/>
      <c r="BY107" s="101"/>
      <c r="BZ107" s="101"/>
      <c r="CA107" s="101"/>
      <c r="CB107" s="101"/>
      <c r="CC107" s="101"/>
      <c r="CD107" s="101"/>
      <c r="CE107" s="101"/>
      <c r="CF107" s="101"/>
      <c r="CG107" s="101"/>
      <c r="CH107" s="101"/>
      <c r="CI107" s="101"/>
      <c r="CJ107" s="101"/>
      <c r="CK107" s="101"/>
      <c r="CL107" s="101"/>
      <c r="CM107" s="106"/>
      <c r="CN107" s="101"/>
      <c r="CO107" s="101"/>
      <c r="CP107" s="101"/>
      <c r="CQ107" s="101"/>
      <c r="CR107" s="101"/>
      <c r="CS107" s="101"/>
      <c r="CT107" s="101"/>
      <c r="CU107" s="101"/>
      <c r="CV107" s="101"/>
      <c r="CW107" s="101"/>
      <c r="CX107" s="101"/>
      <c r="CY107" s="101"/>
      <c r="CZ107" s="101"/>
      <c r="DA107" s="101"/>
      <c r="DB107" s="101"/>
      <c r="DC107" s="101"/>
      <c r="DD107" s="101"/>
      <c r="DE107" s="101"/>
      <c r="DF107" s="101"/>
      <c r="DG107" s="101"/>
      <c r="DH107" s="101"/>
      <c r="DI107" s="101"/>
      <c r="DJ107" s="101"/>
      <c r="DK107" s="101"/>
      <c r="DL107" s="101"/>
      <c r="DM107" s="101"/>
      <c r="DN107" s="101"/>
      <c r="DO107" s="101"/>
      <c r="DP107" s="101"/>
      <c r="DQ107" s="101"/>
      <c r="DR107" s="101"/>
      <c r="DS107" s="101"/>
      <c r="DT107" s="101"/>
      <c r="DU107" s="101"/>
      <c r="DV107" s="101"/>
      <c r="DW107" s="101"/>
      <c r="DX107" s="101"/>
      <c r="DY107" s="101"/>
      <c r="DZ107" s="101"/>
      <c r="EA107" s="101"/>
      <c r="EB107" s="101"/>
      <c r="EC107" s="101"/>
      <c r="ED107" s="101"/>
      <c r="EE107" s="101"/>
      <c r="EF107" s="101"/>
      <c r="EG107" s="101"/>
      <c r="EH107" s="101"/>
      <c r="EI107" s="101"/>
      <c r="EJ107" s="101"/>
      <c r="EK107" s="101"/>
      <c r="EL107" s="101"/>
      <c r="EM107" s="101"/>
      <c r="EN107" s="101"/>
      <c r="EO107" s="101"/>
      <c r="EP107" s="101"/>
      <c r="EQ107" s="101"/>
      <c r="ER107" s="101"/>
      <c r="ES107" s="101"/>
      <c r="ET107" s="101"/>
      <c r="EU107" s="101"/>
      <c r="EV107" s="101"/>
      <c r="EW107" s="101"/>
      <c r="EX107" s="101"/>
      <c r="EY107" s="101"/>
      <c r="EZ107" s="101"/>
      <c r="FA107" s="101"/>
      <c r="FB107" s="101"/>
      <c r="FC107" s="101"/>
      <c r="FD107" s="101"/>
      <c r="FE107" s="101"/>
      <c r="FF107" s="101"/>
      <c r="FG107" s="101"/>
      <c r="FH107" s="101"/>
      <c r="FI107" s="101"/>
      <c r="FJ107" s="101"/>
      <c r="FK107" s="101"/>
      <c r="FL107" s="101"/>
      <c r="FM107" s="101"/>
      <c r="FN107" s="101"/>
      <c r="FO107" s="101"/>
      <c r="FP107" s="101"/>
      <c r="FQ107" s="101"/>
      <c r="FR107" s="101"/>
      <c r="FS107" s="101"/>
    </row>
    <row r="108" spans="1:175" s="13" customFormat="1" ht="12.75">
      <c r="A108" s="30"/>
      <c r="C108" s="107"/>
      <c r="D108" s="107"/>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c r="BA108" s="101"/>
      <c r="BB108" s="101"/>
      <c r="BC108" s="101"/>
      <c r="BD108" s="101"/>
      <c r="BE108" s="101"/>
      <c r="BF108" s="101"/>
      <c r="BG108" s="101"/>
      <c r="BH108" s="101"/>
      <c r="BI108" s="101"/>
      <c r="BJ108" s="101"/>
      <c r="BK108" s="101"/>
      <c r="BL108" s="101"/>
      <c r="BM108" s="101"/>
      <c r="BN108" s="101"/>
      <c r="BO108" s="101"/>
      <c r="BP108" s="101"/>
      <c r="BQ108" s="101"/>
      <c r="BR108" s="101"/>
      <c r="BS108" s="101"/>
      <c r="BT108" s="101"/>
      <c r="BU108" s="101"/>
      <c r="BV108" s="101"/>
      <c r="BW108" s="101"/>
      <c r="BX108" s="101"/>
      <c r="BY108" s="101"/>
      <c r="BZ108" s="101"/>
      <c r="CA108" s="101"/>
      <c r="CB108" s="101"/>
      <c r="CC108" s="101"/>
      <c r="CD108" s="101"/>
      <c r="CE108" s="101"/>
      <c r="CF108" s="101"/>
      <c r="CG108" s="101"/>
      <c r="CH108" s="101"/>
      <c r="CI108" s="101"/>
      <c r="CJ108" s="101"/>
      <c r="CK108" s="101"/>
      <c r="CL108" s="101"/>
      <c r="CM108" s="106"/>
      <c r="CN108" s="101"/>
      <c r="CO108" s="101"/>
      <c r="CP108" s="101"/>
      <c r="CQ108" s="101"/>
      <c r="CR108" s="101"/>
      <c r="CS108" s="101"/>
      <c r="CT108" s="101"/>
      <c r="CU108" s="101"/>
      <c r="CV108" s="101"/>
      <c r="CW108" s="101"/>
      <c r="CX108" s="101"/>
      <c r="CY108" s="101"/>
      <c r="CZ108" s="101"/>
      <c r="DA108" s="101"/>
      <c r="DB108" s="101"/>
      <c r="DC108" s="101"/>
      <c r="DD108" s="101"/>
      <c r="DE108" s="101"/>
      <c r="DF108" s="101"/>
      <c r="DG108" s="101"/>
      <c r="DH108" s="101"/>
      <c r="DI108" s="101"/>
      <c r="DJ108" s="101"/>
      <c r="DK108" s="101"/>
      <c r="DL108" s="101"/>
      <c r="DM108" s="101"/>
      <c r="DN108" s="101"/>
      <c r="DO108" s="101"/>
      <c r="DP108" s="101"/>
      <c r="DQ108" s="101"/>
      <c r="DR108" s="101"/>
      <c r="DS108" s="101"/>
      <c r="DT108" s="101"/>
      <c r="DU108" s="101"/>
      <c r="DV108" s="101"/>
      <c r="DW108" s="101"/>
      <c r="DX108" s="101"/>
      <c r="DY108" s="101"/>
      <c r="DZ108" s="101"/>
      <c r="EA108" s="101"/>
      <c r="EB108" s="101"/>
      <c r="EC108" s="101"/>
      <c r="ED108" s="101"/>
      <c r="EE108" s="101"/>
      <c r="EF108" s="101"/>
      <c r="EG108" s="101"/>
      <c r="EH108" s="101"/>
      <c r="EI108" s="101"/>
      <c r="EJ108" s="101"/>
      <c r="EK108" s="101"/>
      <c r="EL108" s="101"/>
      <c r="EM108" s="101"/>
      <c r="EN108" s="101"/>
      <c r="EO108" s="101"/>
      <c r="EP108" s="101"/>
      <c r="EQ108" s="101"/>
      <c r="ER108" s="101"/>
      <c r="ES108" s="101"/>
      <c r="ET108" s="101"/>
      <c r="EU108" s="101"/>
      <c r="EV108" s="101"/>
      <c r="EW108" s="101"/>
      <c r="EX108" s="101"/>
      <c r="EY108" s="101"/>
      <c r="EZ108" s="101"/>
      <c r="FA108" s="101"/>
      <c r="FB108" s="101"/>
      <c r="FC108" s="101"/>
      <c r="FD108" s="101"/>
      <c r="FE108" s="101"/>
      <c r="FF108" s="101"/>
      <c r="FG108" s="101"/>
      <c r="FH108" s="101"/>
      <c r="FI108" s="101"/>
      <c r="FJ108" s="101"/>
      <c r="FK108" s="101"/>
      <c r="FL108" s="101"/>
      <c r="FM108" s="101"/>
      <c r="FN108" s="101"/>
      <c r="FO108" s="101"/>
      <c r="FP108" s="101"/>
      <c r="FQ108" s="101"/>
      <c r="FR108" s="101"/>
      <c r="FS108" s="101"/>
    </row>
    <row r="109" spans="1:175" s="13" customFormat="1" ht="12.75">
      <c r="A109" s="30"/>
      <c r="C109" s="107"/>
      <c r="D109" s="107"/>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1"/>
      <c r="BC109" s="101"/>
      <c r="BD109" s="101"/>
      <c r="BE109" s="101"/>
      <c r="BF109" s="101"/>
      <c r="BG109" s="101"/>
      <c r="BH109" s="101"/>
      <c r="BI109" s="101"/>
      <c r="BJ109" s="101"/>
      <c r="BK109" s="101"/>
      <c r="BL109" s="101"/>
      <c r="BM109" s="101"/>
      <c r="BN109" s="101"/>
      <c r="BO109" s="101"/>
      <c r="BP109" s="101"/>
      <c r="BQ109" s="101"/>
      <c r="BR109" s="101"/>
      <c r="BS109" s="101"/>
      <c r="BT109" s="101"/>
      <c r="BU109" s="101"/>
      <c r="BV109" s="101"/>
      <c r="BW109" s="101"/>
      <c r="BX109" s="101"/>
      <c r="BY109" s="101"/>
      <c r="BZ109" s="101"/>
      <c r="CA109" s="101"/>
      <c r="CB109" s="101"/>
      <c r="CC109" s="101"/>
      <c r="CD109" s="101"/>
      <c r="CE109" s="101"/>
      <c r="CF109" s="101"/>
      <c r="CG109" s="101"/>
      <c r="CH109" s="101"/>
      <c r="CI109" s="101"/>
      <c r="CJ109" s="101"/>
      <c r="CK109" s="101"/>
      <c r="CL109" s="101"/>
      <c r="CM109" s="106"/>
      <c r="CN109" s="101"/>
      <c r="CO109" s="101"/>
      <c r="CP109" s="101"/>
      <c r="CQ109" s="101"/>
      <c r="CR109" s="101"/>
      <c r="CS109" s="101"/>
      <c r="CT109" s="101"/>
      <c r="CU109" s="101"/>
      <c r="CV109" s="101"/>
      <c r="CW109" s="101"/>
      <c r="CX109" s="101"/>
      <c r="CY109" s="101"/>
      <c r="CZ109" s="101"/>
      <c r="DA109" s="101"/>
      <c r="DB109" s="101"/>
      <c r="DC109" s="101"/>
      <c r="DD109" s="101"/>
      <c r="DE109" s="101"/>
      <c r="DF109" s="101"/>
      <c r="DG109" s="101"/>
      <c r="DH109" s="101"/>
      <c r="DI109" s="101"/>
      <c r="DJ109" s="101"/>
      <c r="DK109" s="101"/>
      <c r="DL109" s="101"/>
      <c r="DM109" s="101"/>
      <c r="DN109" s="101"/>
      <c r="DO109" s="101"/>
      <c r="DP109" s="101"/>
      <c r="DQ109" s="101"/>
      <c r="DR109" s="101"/>
      <c r="DS109" s="101"/>
      <c r="DT109" s="101"/>
      <c r="DU109" s="101"/>
      <c r="DV109" s="101"/>
      <c r="DW109" s="101"/>
      <c r="DX109" s="101"/>
      <c r="DY109" s="101"/>
      <c r="DZ109" s="101"/>
      <c r="EA109" s="101"/>
      <c r="EB109" s="101"/>
      <c r="EC109" s="101"/>
      <c r="ED109" s="101"/>
      <c r="EE109" s="101"/>
      <c r="EF109" s="101"/>
      <c r="EG109" s="101"/>
      <c r="EH109" s="101"/>
      <c r="EI109" s="101"/>
      <c r="EJ109" s="101"/>
      <c r="EK109" s="101"/>
      <c r="EL109" s="101"/>
      <c r="EM109" s="101"/>
      <c r="EN109" s="101"/>
      <c r="EO109" s="101"/>
      <c r="EP109" s="101"/>
      <c r="EQ109" s="101"/>
      <c r="ER109" s="101"/>
      <c r="ES109" s="101"/>
      <c r="ET109" s="101"/>
      <c r="EU109" s="101"/>
      <c r="EV109" s="101"/>
      <c r="EW109" s="101"/>
      <c r="EX109" s="101"/>
      <c r="EY109" s="101"/>
      <c r="EZ109" s="101"/>
      <c r="FA109" s="101"/>
      <c r="FB109" s="101"/>
      <c r="FC109" s="101"/>
      <c r="FD109" s="101"/>
      <c r="FE109" s="101"/>
      <c r="FF109" s="101"/>
      <c r="FG109" s="101"/>
      <c r="FH109" s="101"/>
      <c r="FI109" s="101"/>
      <c r="FJ109" s="101"/>
      <c r="FK109" s="101"/>
      <c r="FL109" s="101"/>
      <c r="FM109" s="101"/>
      <c r="FN109" s="101"/>
      <c r="FO109" s="101"/>
      <c r="FP109" s="101"/>
      <c r="FQ109" s="101"/>
      <c r="FR109" s="101"/>
      <c r="FS109" s="101"/>
    </row>
    <row r="110" spans="1:175" s="13" customFormat="1" ht="12.75">
      <c r="A110" s="30"/>
      <c r="C110" s="107"/>
      <c r="D110" s="107"/>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c r="BB110" s="101"/>
      <c r="BC110" s="101"/>
      <c r="BD110" s="101"/>
      <c r="BE110" s="101"/>
      <c r="BF110" s="101"/>
      <c r="BG110" s="101"/>
      <c r="BH110" s="101"/>
      <c r="BI110" s="101"/>
      <c r="BJ110" s="101"/>
      <c r="BK110" s="101"/>
      <c r="BL110" s="101"/>
      <c r="BM110" s="101"/>
      <c r="BN110" s="101"/>
      <c r="BO110" s="101"/>
      <c r="BP110" s="101"/>
      <c r="BQ110" s="101"/>
      <c r="BR110" s="101"/>
      <c r="BS110" s="101"/>
      <c r="BT110" s="101"/>
      <c r="BU110" s="101"/>
      <c r="BV110" s="101"/>
      <c r="BW110" s="101"/>
      <c r="BX110" s="101"/>
      <c r="BY110" s="101"/>
      <c r="BZ110" s="101"/>
      <c r="CA110" s="101"/>
      <c r="CB110" s="101"/>
      <c r="CC110" s="101"/>
      <c r="CD110" s="101"/>
      <c r="CE110" s="101"/>
      <c r="CF110" s="101"/>
      <c r="CG110" s="101"/>
      <c r="CH110" s="101"/>
      <c r="CI110" s="101"/>
      <c r="CJ110" s="101"/>
      <c r="CK110" s="101"/>
      <c r="CL110" s="101"/>
      <c r="CM110" s="106"/>
      <c r="CN110" s="101"/>
      <c r="CO110" s="101"/>
      <c r="CP110" s="101"/>
      <c r="CQ110" s="101"/>
      <c r="CR110" s="101"/>
      <c r="CS110" s="101"/>
      <c r="CT110" s="101"/>
      <c r="CU110" s="101"/>
      <c r="CV110" s="101"/>
      <c r="CW110" s="101"/>
      <c r="CX110" s="101"/>
      <c r="CY110" s="101"/>
      <c r="CZ110" s="101"/>
      <c r="DA110" s="101"/>
      <c r="DB110" s="101"/>
      <c r="DC110" s="101"/>
      <c r="DD110" s="101"/>
      <c r="DE110" s="101"/>
      <c r="DF110" s="101"/>
      <c r="DG110" s="101"/>
      <c r="DH110" s="101"/>
      <c r="DI110" s="101"/>
      <c r="DJ110" s="101"/>
      <c r="DK110" s="101"/>
      <c r="DL110" s="101"/>
      <c r="DM110" s="101"/>
      <c r="DN110" s="101"/>
      <c r="DO110" s="101"/>
      <c r="DP110" s="101"/>
      <c r="DQ110" s="101"/>
      <c r="DR110" s="101"/>
      <c r="DS110" s="101"/>
      <c r="DT110" s="101"/>
      <c r="DU110" s="101"/>
      <c r="DV110" s="101"/>
      <c r="DW110" s="101"/>
      <c r="DX110" s="101"/>
      <c r="DY110" s="101"/>
      <c r="DZ110" s="101"/>
      <c r="EA110" s="101"/>
      <c r="EB110" s="101"/>
      <c r="EC110" s="101"/>
      <c r="ED110" s="101"/>
      <c r="EE110" s="101"/>
      <c r="EF110" s="101"/>
      <c r="EG110" s="101"/>
      <c r="EH110" s="101"/>
      <c r="EI110" s="101"/>
      <c r="EJ110" s="101"/>
      <c r="EK110" s="101"/>
      <c r="EL110" s="101"/>
      <c r="EM110" s="101"/>
      <c r="EN110" s="101"/>
      <c r="EO110" s="101"/>
      <c r="EP110" s="101"/>
      <c r="EQ110" s="101"/>
      <c r="ER110" s="101"/>
      <c r="ES110" s="101"/>
      <c r="ET110" s="101"/>
      <c r="EU110" s="101"/>
      <c r="EV110" s="101"/>
      <c r="EW110" s="101"/>
      <c r="EX110" s="101"/>
      <c r="EY110" s="101"/>
      <c r="EZ110" s="101"/>
      <c r="FA110" s="101"/>
      <c r="FB110" s="101"/>
      <c r="FC110" s="101"/>
      <c r="FD110" s="101"/>
      <c r="FE110" s="101"/>
      <c r="FF110" s="101"/>
      <c r="FG110" s="101"/>
      <c r="FH110" s="101"/>
      <c r="FI110" s="101"/>
      <c r="FJ110" s="101"/>
      <c r="FK110" s="101"/>
      <c r="FL110" s="101"/>
      <c r="FM110" s="101"/>
      <c r="FN110" s="101"/>
      <c r="FO110" s="101"/>
      <c r="FP110" s="101"/>
      <c r="FQ110" s="101"/>
      <c r="FR110" s="101"/>
      <c r="FS110" s="101"/>
    </row>
    <row r="111" spans="1:175" s="13" customFormat="1" ht="12.75">
      <c r="A111" s="30"/>
      <c r="C111" s="107"/>
      <c r="D111" s="107"/>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1"/>
      <c r="AZ111" s="101"/>
      <c r="BA111" s="101"/>
      <c r="BB111" s="101"/>
      <c r="BC111" s="101"/>
      <c r="BD111" s="101"/>
      <c r="BE111" s="101"/>
      <c r="BF111" s="101"/>
      <c r="BG111" s="101"/>
      <c r="BH111" s="101"/>
      <c r="BI111" s="101"/>
      <c r="BJ111" s="101"/>
      <c r="BK111" s="101"/>
      <c r="BL111" s="101"/>
      <c r="BM111" s="101"/>
      <c r="BN111" s="101"/>
      <c r="BO111" s="101"/>
      <c r="BP111" s="101"/>
      <c r="BQ111" s="101"/>
      <c r="BR111" s="101"/>
      <c r="BS111" s="101"/>
      <c r="BT111" s="101"/>
      <c r="BU111" s="101"/>
      <c r="BV111" s="101"/>
      <c r="BW111" s="101"/>
      <c r="BX111" s="101"/>
      <c r="BY111" s="101"/>
      <c r="BZ111" s="101"/>
      <c r="CA111" s="101"/>
      <c r="CB111" s="101"/>
      <c r="CC111" s="101"/>
      <c r="CD111" s="101"/>
      <c r="CE111" s="101"/>
      <c r="CF111" s="101"/>
      <c r="CG111" s="101"/>
      <c r="CH111" s="101"/>
      <c r="CI111" s="101"/>
      <c r="CJ111" s="101"/>
      <c r="CK111" s="101"/>
      <c r="CL111" s="101"/>
      <c r="CM111" s="106"/>
      <c r="CN111" s="101"/>
      <c r="CO111" s="101"/>
      <c r="CP111" s="101"/>
      <c r="CQ111" s="101"/>
      <c r="CR111" s="101"/>
      <c r="CS111" s="101"/>
      <c r="CT111" s="101"/>
      <c r="CU111" s="101"/>
      <c r="CV111" s="101"/>
      <c r="CW111" s="101"/>
      <c r="CX111" s="101"/>
      <c r="CY111" s="101"/>
      <c r="CZ111" s="101"/>
      <c r="DA111" s="101"/>
      <c r="DB111" s="101"/>
      <c r="DC111" s="101"/>
      <c r="DD111" s="101"/>
      <c r="DE111" s="101"/>
      <c r="DF111" s="101"/>
      <c r="DG111" s="101"/>
      <c r="DH111" s="101"/>
      <c r="DI111" s="101"/>
      <c r="DJ111" s="101"/>
      <c r="DK111" s="101"/>
      <c r="DL111" s="101"/>
      <c r="DM111" s="101"/>
      <c r="DN111" s="101"/>
      <c r="DO111" s="101"/>
      <c r="DP111" s="101"/>
      <c r="DQ111" s="101"/>
      <c r="DR111" s="101"/>
      <c r="DS111" s="101"/>
      <c r="DT111" s="101"/>
      <c r="DU111" s="101"/>
      <c r="DV111" s="101"/>
      <c r="DW111" s="101"/>
      <c r="DX111" s="101"/>
      <c r="DY111" s="101"/>
      <c r="DZ111" s="101"/>
      <c r="EA111" s="101"/>
      <c r="EB111" s="101"/>
      <c r="EC111" s="101"/>
      <c r="ED111" s="101"/>
      <c r="EE111" s="101"/>
      <c r="EF111" s="101"/>
      <c r="EG111" s="101"/>
      <c r="EH111" s="101"/>
      <c r="EI111" s="101"/>
      <c r="EJ111" s="101"/>
      <c r="EK111" s="101"/>
      <c r="EL111" s="101"/>
      <c r="EM111" s="101"/>
      <c r="EN111" s="101"/>
      <c r="EO111" s="101"/>
      <c r="EP111" s="101"/>
      <c r="EQ111" s="101"/>
      <c r="ER111" s="101"/>
      <c r="ES111" s="101"/>
      <c r="ET111" s="101"/>
      <c r="EU111" s="101"/>
      <c r="EV111" s="101"/>
      <c r="EW111" s="101"/>
      <c r="EX111" s="101"/>
      <c r="EY111" s="101"/>
      <c r="EZ111" s="101"/>
      <c r="FA111" s="101"/>
      <c r="FB111" s="101"/>
      <c r="FC111" s="101"/>
      <c r="FD111" s="101"/>
      <c r="FE111" s="101"/>
      <c r="FF111" s="101"/>
      <c r="FG111" s="101"/>
      <c r="FH111" s="101"/>
      <c r="FI111" s="101"/>
      <c r="FJ111" s="101"/>
      <c r="FK111" s="101"/>
      <c r="FL111" s="101"/>
      <c r="FM111" s="101"/>
      <c r="FN111" s="101"/>
      <c r="FO111" s="101"/>
      <c r="FP111" s="101"/>
      <c r="FQ111" s="101"/>
      <c r="FR111" s="101"/>
      <c r="FS111" s="101"/>
    </row>
    <row r="112" spans="1:175" s="13" customFormat="1" ht="12.75">
      <c r="A112" s="30"/>
      <c r="C112" s="107"/>
      <c r="D112" s="107"/>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1"/>
      <c r="AY112" s="101"/>
      <c r="AZ112" s="101"/>
      <c r="BA112" s="101"/>
      <c r="BB112" s="101"/>
      <c r="BC112" s="101"/>
      <c r="BD112" s="101"/>
      <c r="BE112" s="101"/>
      <c r="BF112" s="101"/>
      <c r="BG112" s="101"/>
      <c r="BH112" s="101"/>
      <c r="BI112" s="101"/>
      <c r="BJ112" s="101"/>
      <c r="BK112" s="101"/>
      <c r="BL112" s="101"/>
      <c r="BM112" s="101"/>
      <c r="BN112" s="101"/>
      <c r="BO112" s="101"/>
      <c r="BP112" s="101"/>
      <c r="BQ112" s="101"/>
      <c r="BR112" s="101"/>
      <c r="BS112" s="101"/>
      <c r="BT112" s="101"/>
      <c r="BU112" s="101"/>
      <c r="BV112" s="101"/>
      <c r="BW112" s="101"/>
      <c r="BX112" s="101"/>
      <c r="BY112" s="101"/>
      <c r="BZ112" s="101"/>
      <c r="CA112" s="101"/>
      <c r="CB112" s="101"/>
      <c r="CC112" s="101"/>
      <c r="CD112" s="101"/>
      <c r="CE112" s="101"/>
      <c r="CF112" s="101"/>
      <c r="CG112" s="101"/>
      <c r="CH112" s="101"/>
      <c r="CI112" s="101"/>
      <c r="CJ112" s="101"/>
      <c r="CK112" s="101"/>
      <c r="CL112" s="101"/>
      <c r="CM112" s="106"/>
      <c r="CN112" s="101"/>
      <c r="CO112" s="101"/>
      <c r="CP112" s="101"/>
      <c r="CQ112" s="101"/>
      <c r="CR112" s="101"/>
      <c r="CS112" s="101"/>
      <c r="CT112" s="101"/>
      <c r="CU112" s="101"/>
      <c r="CV112" s="101"/>
      <c r="CW112" s="101"/>
      <c r="CX112" s="101"/>
      <c r="CY112" s="101"/>
      <c r="CZ112" s="101"/>
      <c r="DA112" s="101"/>
      <c r="DB112" s="101"/>
      <c r="DC112" s="101"/>
      <c r="DD112" s="101"/>
      <c r="DE112" s="101"/>
      <c r="DF112" s="101"/>
      <c r="DG112" s="101"/>
      <c r="DH112" s="101"/>
      <c r="DI112" s="101"/>
      <c r="DJ112" s="101"/>
      <c r="DK112" s="101"/>
      <c r="DL112" s="101"/>
      <c r="DM112" s="101"/>
      <c r="DN112" s="101"/>
      <c r="DO112" s="101"/>
      <c r="DP112" s="101"/>
      <c r="DQ112" s="101"/>
      <c r="DR112" s="101"/>
      <c r="DS112" s="101"/>
      <c r="DT112" s="101"/>
      <c r="DU112" s="101"/>
      <c r="DV112" s="101"/>
      <c r="DW112" s="101"/>
      <c r="DX112" s="101"/>
      <c r="DY112" s="101"/>
      <c r="DZ112" s="101"/>
      <c r="EA112" s="101"/>
      <c r="EB112" s="101"/>
      <c r="EC112" s="101"/>
      <c r="ED112" s="101"/>
      <c r="EE112" s="101"/>
      <c r="EF112" s="101"/>
      <c r="EG112" s="101"/>
      <c r="EH112" s="101"/>
      <c r="EI112" s="101"/>
      <c r="EJ112" s="101"/>
      <c r="EK112" s="101"/>
      <c r="EL112" s="101"/>
      <c r="EM112" s="101"/>
      <c r="EN112" s="101"/>
      <c r="EO112" s="101"/>
      <c r="EP112" s="101"/>
      <c r="EQ112" s="101"/>
      <c r="ER112" s="101"/>
      <c r="ES112" s="101"/>
      <c r="ET112" s="101"/>
      <c r="EU112" s="101"/>
      <c r="EV112" s="101"/>
      <c r="EW112" s="101"/>
      <c r="EX112" s="101"/>
      <c r="EY112" s="101"/>
      <c r="EZ112" s="101"/>
      <c r="FA112" s="101"/>
      <c r="FB112" s="101"/>
      <c r="FC112" s="101"/>
      <c r="FD112" s="101"/>
      <c r="FE112" s="101"/>
      <c r="FF112" s="101"/>
      <c r="FG112" s="101"/>
      <c r="FH112" s="101"/>
      <c r="FI112" s="101"/>
      <c r="FJ112" s="101"/>
      <c r="FK112" s="101"/>
      <c r="FL112" s="101"/>
      <c r="FM112" s="101"/>
      <c r="FN112" s="101"/>
      <c r="FO112" s="101"/>
      <c r="FP112" s="101"/>
      <c r="FQ112" s="101"/>
      <c r="FR112" s="101"/>
      <c r="FS112" s="101"/>
    </row>
    <row r="113" spans="1:175" s="13" customFormat="1" ht="12.75">
      <c r="A113" s="30"/>
      <c r="C113" s="107"/>
      <c r="D113" s="107"/>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101"/>
      <c r="AY113" s="101"/>
      <c r="AZ113" s="101"/>
      <c r="BA113" s="101"/>
      <c r="BB113" s="101"/>
      <c r="BC113" s="101"/>
      <c r="BD113" s="101"/>
      <c r="BE113" s="101"/>
      <c r="BF113" s="101"/>
      <c r="BG113" s="101"/>
      <c r="BH113" s="101"/>
      <c r="BI113" s="101"/>
      <c r="BJ113" s="101"/>
      <c r="BK113" s="101"/>
      <c r="BL113" s="101"/>
      <c r="BM113" s="101"/>
      <c r="BN113" s="101"/>
      <c r="BO113" s="101"/>
      <c r="BP113" s="101"/>
      <c r="BQ113" s="101"/>
      <c r="BR113" s="101"/>
      <c r="BS113" s="101"/>
      <c r="BT113" s="101"/>
      <c r="BU113" s="101"/>
      <c r="BV113" s="101"/>
      <c r="BW113" s="101"/>
      <c r="BX113" s="101"/>
      <c r="BY113" s="101"/>
      <c r="BZ113" s="101"/>
      <c r="CA113" s="101"/>
      <c r="CB113" s="101"/>
      <c r="CC113" s="101"/>
      <c r="CD113" s="101"/>
      <c r="CE113" s="101"/>
      <c r="CF113" s="101"/>
      <c r="CG113" s="101"/>
      <c r="CH113" s="101"/>
      <c r="CI113" s="101"/>
      <c r="CJ113" s="101"/>
      <c r="CK113" s="101"/>
      <c r="CL113" s="101"/>
      <c r="CM113" s="106"/>
      <c r="CN113" s="101"/>
      <c r="CO113" s="101"/>
      <c r="CP113" s="101"/>
      <c r="CQ113" s="101"/>
      <c r="CR113" s="101"/>
      <c r="CS113" s="101"/>
      <c r="CT113" s="101"/>
      <c r="CU113" s="101"/>
      <c r="CV113" s="101"/>
      <c r="CW113" s="101"/>
      <c r="CX113" s="101"/>
      <c r="CY113" s="101"/>
      <c r="CZ113" s="101"/>
      <c r="DA113" s="101"/>
      <c r="DB113" s="101"/>
      <c r="DC113" s="101"/>
      <c r="DD113" s="101"/>
      <c r="DE113" s="101"/>
      <c r="DF113" s="101"/>
      <c r="DG113" s="101"/>
      <c r="DH113" s="101"/>
      <c r="DI113" s="101"/>
      <c r="DJ113" s="101"/>
      <c r="DK113" s="101"/>
      <c r="DL113" s="101"/>
      <c r="DM113" s="101"/>
      <c r="DN113" s="101"/>
      <c r="DO113" s="101"/>
      <c r="DP113" s="101"/>
      <c r="DQ113" s="101"/>
      <c r="DR113" s="101"/>
      <c r="DS113" s="101"/>
      <c r="DT113" s="101"/>
      <c r="DU113" s="101"/>
      <c r="DV113" s="101"/>
      <c r="DW113" s="101"/>
      <c r="DX113" s="101"/>
      <c r="DY113" s="101"/>
      <c r="DZ113" s="101"/>
      <c r="EA113" s="101"/>
      <c r="EB113" s="101"/>
      <c r="EC113" s="101"/>
      <c r="ED113" s="101"/>
      <c r="EE113" s="101"/>
      <c r="EF113" s="101"/>
      <c r="EG113" s="101"/>
      <c r="EH113" s="101"/>
      <c r="EI113" s="101"/>
      <c r="EJ113" s="101"/>
      <c r="EK113" s="101"/>
      <c r="EL113" s="101"/>
      <c r="EM113" s="101"/>
      <c r="EN113" s="101"/>
      <c r="EO113" s="101"/>
      <c r="EP113" s="101"/>
      <c r="EQ113" s="101"/>
      <c r="ER113" s="101"/>
      <c r="ES113" s="101"/>
      <c r="ET113" s="101"/>
      <c r="EU113" s="101"/>
      <c r="EV113" s="101"/>
      <c r="EW113" s="101"/>
      <c r="EX113" s="101"/>
      <c r="EY113" s="101"/>
      <c r="EZ113" s="101"/>
      <c r="FA113" s="101"/>
      <c r="FB113" s="101"/>
      <c r="FC113" s="101"/>
      <c r="FD113" s="101"/>
      <c r="FE113" s="101"/>
      <c r="FF113" s="101"/>
      <c r="FG113" s="101"/>
      <c r="FH113" s="101"/>
      <c r="FI113" s="101"/>
      <c r="FJ113" s="101"/>
      <c r="FK113" s="101"/>
      <c r="FL113" s="101"/>
      <c r="FM113" s="101"/>
      <c r="FN113" s="101"/>
      <c r="FO113" s="101"/>
      <c r="FP113" s="101"/>
      <c r="FQ113" s="101"/>
      <c r="FR113" s="101"/>
      <c r="FS113" s="101"/>
    </row>
    <row r="114" spans="1:175" s="13" customFormat="1" ht="12.75">
      <c r="A114" s="30"/>
      <c r="C114" s="107"/>
      <c r="D114" s="107"/>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1"/>
      <c r="BR114" s="101"/>
      <c r="BS114" s="101"/>
      <c r="BT114" s="101"/>
      <c r="BU114" s="101"/>
      <c r="BV114" s="101"/>
      <c r="BW114" s="101"/>
      <c r="BX114" s="101"/>
      <c r="BY114" s="101"/>
      <c r="BZ114" s="101"/>
      <c r="CA114" s="101"/>
      <c r="CB114" s="101"/>
      <c r="CC114" s="101"/>
      <c r="CD114" s="101"/>
      <c r="CE114" s="101"/>
      <c r="CF114" s="101"/>
      <c r="CG114" s="101"/>
      <c r="CH114" s="101"/>
      <c r="CI114" s="101"/>
      <c r="CJ114" s="101"/>
      <c r="CK114" s="101"/>
      <c r="CL114" s="101"/>
      <c r="CM114" s="106"/>
      <c r="CN114" s="101"/>
      <c r="CO114" s="101"/>
      <c r="CP114" s="101"/>
      <c r="CQ114" s="101"/>
      <c r="CR114" s="101"/>
      <c r="CS114" s="101"/>
      <c r="CT114" s="101"/>
      <c r="CU114" s="101"/>
      <c r="CV114" s="101"/>
      <c r="CW114" s="101"/>
      <c r="CX114" s="101"/>
      <c r="CY114" s="101"/>
      <c r="CZ114" s="101"/>
      <c r="DA114" s="101"/>
      <c r="DB114" s="101"/>
      <c r="DC114" s="101"/>
      <c r="DD114" s="101"/>
      <c r="DE114" s="101"/>
      <c r="DF114" s="101"/>
      <c r="DG114" s="101"/>
      <c r="DH114" s="101"/>
      <c r="DI114" s="101"/>
      <c r="DJ114" s="101"/>
      <c r="DK114" s="101"/>
      <c r="DL114" s="101"/>
      <c r="DM114" s="101"/>
      <c r="DN114" s="101"/>
      <c r="DO114" s="101"/>
      <c r="DP114" s="101"/>
      <c r="DQ114" s="101"/>
      <c r="DR114" s="101"/>
      <c r="DS114" s="101"/>
      <c r="DT114" s="101"/>
      <c r="DU114" s="101"/>
      <c r="DV114" s="101"/>
      <c r="DW114" s="101"/>
      <c r="DX114" s="101"/>
      <c r="DY114" s="101"/>
      <c r="DZ114" s="101"/>
      <c r="EA114" s="101"/>
      <c r="EB114" s="101"/>
      <c r="EC114" s="101"/>
      <c r="ED114" s="101"/>
      <c r="EE114" s="101"/>
      <c r="EF114" s="101"/>
      <c r="EG114" s="101"/>
      <c r="EH114" s="101"/>
      <c r="EI114" s="101"/>
      <c r="EJ114" s="101"/>
      <c r="EK114" s="101"/>
      <c r="EL114" s="101"/>
      <c r="EM114" s="101"/>
      <c r="EN114" s="101"/>
      <c r="EO114" s="101"/>
      <c r="EP114" s="101"/>
      <c r="EQ114" s="101"/>
      <c r="ER114" s="101"/>
      <c r="ES114" s="101"/>
      <c r="ET114" s="101"/>
      <c r="EU114" s="101"/>
      <c r="EV114" s="101"/>
      <c r="EW114" s="101"/>
      <c r="EX114" s="101"/>
      <c r="EY114" s="101"/>
      <c r="EZ114" s="101"/>
      <c r="FA114" s="101"/>
      <c r="FB114" s="101"/>
      <c r="FC114" s="101"/>
      <c r="FD114" s="101"/>
      <c r="FE114" s="101"/>
      <c r="FF114" s="101"/>
      <c r="FG114" s="101"/>
      <c r="FH114" s="101"/>
      <c r="FI114" s="101"/>
      <c r="FJ114" s="101"/>
      <c r="FK114" s="101"/>
      <c r="FL114" s="101"/>
      <c r="FM114" s="101"/>
      <c r="FN114" s="101"/>
      <c r="FO114" s="101"/>
      <c r="FP114" s="101"/>
      <c r="FQ114" s="101"/>
      <c r="FR114" s="101"/>
      <c r="FS114" s="101"/>
    </row>
    <row r="115" spans="1:175" s="13" customFormat="1" ht="12.75">
      <c r="A115" s="30"/>
      <c r="C115" s="107"/>
      <c r="D115" s="107"/>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c r="AN115" s="101"/>
      <c r="AO115" s="101"/>
      <c r="AP115" s="101"/>
      <c r="AQ115" s="101"/>
      <c r="AR115" s="101"/>
      <c r="AS115" s="101"/>
      <c r="AT115" s="101"/>
      <c r="AU115" s="101"/>
      <c r="AV115" s="101"/>
      <c r="AW115" s="101"/>
      <c r="AX115" s="101"/>
      <c r="AY115" s="101"/>
      <c r="AZ115" s="101"/>
      <c r="BA115" s="101"/>
      <c r="BB115" s="101"/>
      <c r="BC115" s="101"/>
      <c r="BD115" s="101"/>
      <c r="BE115" s="101"/>
      <c r="BF115" s="101"/>
      <c r="BG115" s="101"/>
      <c r="BH115" s="101"/>
      <c r="BI115" s="101"/>
      <c r="BJ115" s="101"/>
      <c r="BK115" s="101"/>
      <c r="BL115" s="101"/>
      <c r="BM115" s="101"/>
      <c r="BN115" s="101"/>
      <c r="BO115" s="101"/>
      <c r="BP115" s="101"/>
      <c r="BQ115" s="101"/>
      <c r="BR115" s="101"/>
      <c r="BS115" s="101"/>
      <c r="BT115" s="101"/>
      <c r="BU115" s="101"/>
      <c r="BV115" s="101"/>
      <c r="BW115" s="101"/>
      <c r="BX115" s="101"/>
      <c r="BY115" s="101"/>
      <c r="BZ115" s="101"/>
      <c r="CA115" s="101"/>
      <c r="CB115" s="101"/>
      <c r="CC115" s="101"/>
      <c r="CD115" s="101"/>
      <c r="CE115" s="101"/>
      <c r="CF115" s="101"/>
      <c r="CG115" s="101"/>
      <c r="CH115" s="101"/>
      <c r="CI115" s="101"/>
      <c r="CJ115" s="101"/>
      <c r="CK115" s="101"/>
      <c r="CL115" s="101"/>
      <c r="CM115" s="106"/>
      <c r="CN115" s="101"/>
      <c r="CO115" s="101"/>
      <c r="CP115" s="101"/>
      <c r="CQ115" s="101"/>
      <c r="CR115" s="101"/>
      <c r="CS115" s="101"/>
      <c r="CT115" s="101"/>
      <c r="CU115" s="101"/>
      <c r="CV115" s="101"/>
      <c r="CW115" s="101"/>
      <c r="CX115" s="101"/>
      <c r="CY115" s="101"/>
      <c r="CZ115" s="101"/>
      <c r="DA115" s="101"/>
      <c r="DB115" s="101"/>
      <c r="DC115" s="101"/>
      <c r="DD115" s="101"/>
      <c r="DE115" s="101"/>
      <c r="DF115" s="101"/>
      <c r="DG115" s="101"/>
      <c r="DH115" s="101"/>
      <c r="DI115" s="101"/>
      <c r="DJ115" s="101"/>
      <c r="DK115" s="101"/>
      <c r="DL115" s="101"/>
      <c r="DM115" s="101"/>
      <c r="DN115" s="101"/>
      <c r="DO115" s="101"/>
      <c r="DP115" s="101"/>
      <c r="DQ115" s="101"/>
      <c r="DR115" s="101"/>
      <c r="DS115" s="101"/>
      <c r="DT115" s="101"/>
      <c r="DU115" s="101"/>
      <c r="DV115" s="101"/>
      <c r="DW115" s="101"/>
      <c r="DX115" s="101"/>
      <c r="DY115" s="101"/>
      <c r="DZ115" s="101"/>
      <c r="EA115" s="101"/>
      <c r="EB115" s="101"/>
      <c r="EC115" s="101"/>
      <c r="ED115" s="101"/>
      <c r="EE115" s="101"/>
      <c r="EF115" s="101"/>
      <c r="EG115" s="101"/>
      <c r="EH115" s="101"/>
      <c r="EI115" s="101"/>
      <c r="EJ115" s="101"/>
      <c r="EK115" s="101"/>
      <c r="EL115" s="101"/>
      <c r="EM115" s="101"/>
      <c r="EN115" s="101"/>
      <c r="EO115" s="101"/>
      <c r="EP115" s="101"/>
      <c r="EQ115" s="101"/>
      <c r="ER115" s="101"/>
      <c r="ES115" s="101"/>
      <c r="ET115" s="101"/>
      <c r="EU115" s="101"/>
      <c r="EV115" s="101"/>
      <c r="EW115" s="101"/>
      <c r="EX115" s="101"/>
      <c r="EY115" s="101"/>
      <c r="EZ115" s="101"/>
      <c r="FA115" s="101"/>
      <c r="FB115" s="101"/>
      <c r="FC115" s="101"/>
      <c r="FD115" s="101"/>
      <c r="FE115" s="101"/>
      <c r="FF115" s="101"/>
      <c r="FG115" s="101"/>
      <c r="FH115" s="101"/>
      <c r="FI115" s="101"/>
      <c r="FJ115" s="101"/>
      <c r="FK115" s="101"/>
      <c r="FL115" s="101"/>
      <c r="FM115" s="101"/>
      <c r="FN115" s="101"/>
      <c r="FO115" s="101"/>
      <c r="FP115" s="101"/>
      <c r="FQ115" s="101"/>
      <c r="FR115" s="101"/>
      <c r="FS115" s="101"/>
    </row>
    <row r="116" spans="1:175" s="13" customFormat="1" ht="12.75">
      <c r="A116" s="30"/>
      <c r="C116" s="107"/>
      <c r="D116" s="107"/>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1"/>
      <c r="AN116" s="101"/>
      <c r="AO116" s="101"/>
      <c r="AP116" s="101"/>
      <c r="AQ116" s="101"/>
      <c r="AR116" s="101"/>
      <c r="AS116" s="101"/>
      <c r="AT116" s="101"/>
      <c r="AU116" s="101"/>
      <c r="AV116" s="101"/>
      <c r="AW116" s="101"/>
      <c r="AX116" s="101"/>
      <c r="AY116" s="101"/>
      <c r="AZ116" s="101"/>
      <c r="BA116" s="101"/>
      <c r="BB116" s="101"/>
      <c r="BC116" s="101"/>
      <c r="BD116" s="101"/>
      <c r="BE116" s="101"/>
      <c r="BF116" s="101"/>
      <c r="BG116" s="101"/>
      <c r="BH116" s="101"/>
      <c r="BI116" s="101"/>
      <c r="BJ116" s="101"/>
      <c r="BK116" s="101"/>
      <c r="BL116" s="101"/>
      <c r="BM116" s="101"/>
      <c r="BN116" s="101"/>
      <c r="BO116" s="101"/>
      <c r="BP116" s="101"/>
      <c r="BQ116" s="101"/>
      <c r="BR116" s="101"/>
      <c r="BS116" s="101"/>
      <c r="BT116" s="101"/>
      <c r="BU116" s="101"/>
      <c r="BV116" s="101"/>
      <c r="BW116" s="101"/>
      <c r="BX116" s="101"/>
      <c r="BY116" s="101"/>
      <c r="BZ116" s="101"/>
      <c r="CA116" s="101"/>
      <c r="CB116" s="101"/>
      <c r="CC116" s="101"/>
      <c r="CD116" s="101"/>
      <c r="CE116" s="101"/>
      <c r="CF116" s="101"/>
      <c r="CG116" s="101"/>
      <c r="CH116" s="101"/>
      <c r="CI116" s="101"/>
      <c r="CJ116" s="101"/>
      <c r="CK116" s="101"/>
      <c r="CL116" s="101"/>
      <c r="CM116" s="106"/>
      <c r="CN116" s="101"/>
      <c r="CO116" s="101"/>
      <c r="CP116" s="101"/>
      <c r="CQ116" s="101"/>
      <c r="CR116" s="101"/>
      <c r="CS116" s="101"/>
      <c r="CT116" s="101"/>
      <c r="CU116" s="101"/>
      <c r="CV116" s="101"/>
      <c r="CW116" s="101"/>
      <c r="CX116" s="101"/>
      <c r="CY116" s="101"/>
      <c r="CZ116" s="101"/>
      <c r="DA116" s="101"/>
      <c r="DB116" s="101"/>
      <c r="DC116" s="101"/>
      <c r="DD116" s="101"/>
      <c r="DE116" s="101"/>
      <c r="DF116" s="101"/>
      <c r="DG116" s="101"/>
      <c r="DH116" s="101"/>
      <c r="DI116" s="101"/>
      <c r="DJ116" s="101"/>
      <c r="DK116" s="101"/>
      <c r="DL116" s="101"/>
      <c r="DM116" s="101"/>
      <c r="DN116" s="101"/>
      <c r="DO116" s="101"/>
      <c r="DP116" s="101"/>
      <c r="DQ116" s="101"/>
      <c r="DR116" s="101"/>
      <c r="DS116" s="101"/>
      <c r="DT116" s="101"/>
      <c r="DU116" s="101"/>
      <c r="DV116" s="101"/>
      <c r="DW116" s="101"/>
      <c r="DX116" s="101"/>
      <c r="DY116" s="101"/>
      <c r="DZ116" s="101"/>
      <c r="EA116" s="101"/>
      <c r="EB116" s="101"/>
      <c r="EC116" s="101"/>
      <c r="ED116" s="101"/>
      <c r="EE116" s="101"/>
      <c r="EF116" s="101"/>
      <c r="EG116" s="101"/>
      <c r="EH116" s="101"/>
      <c r="EI116" s="101"/>
      <c r="EJ116" s="101"/>
      <c r="EK116" s="101"/>
      <c r="EL116" s="101"/>
      <c r="EM116" s="101"/>
      <c r="EN116" s="101"/>
      <c r="EO116" s="101"/>
      <c r="EP116" s="101"/>
      <c r="EQ116" s="101"/>
      <c r="ER116" s="101"/>
      <c r="ES116" s="101"/>
      <c r="ET116" s="101"/>
      <c r="EU116" s="101"/>
      <c r="EV116" s="101"/>
      <c r="EW116" s="101"/>
      <c r="EX116" s="101"/>
      <c r="EY116" s="101"/>
      <c r="EZ116" s="101"/>
      <c r="FA116" s="101"/>
      <c r="FB116" s="101"/>
      <c r="FC116" s="101"/>
      <c r="FD116" s="101"/>
      <c r="FE116" s="101"/>
      <c r="FF116" s="101"/>
      <c r="FG116" s="101"/>
      <c r="FH116" s="101"/>
      <c r="FI116" s="101"/>
      <c r="FJ116" s="101"/>
      <c r="FK116" s="101"/>
      <c r="FL116" s="101"/>
      <c r="FM116" s="101"/>
      <c r="FN116" s="101"/>
      <c r="FO116" s="101"/>
      <c r="FP116" s="101"/>
      <c r="FQ116" s="101"/>
      <c r="FR116" s="101"/>
      <c r="FS116" s="101"/>
    </row>
    <row r="117" ht="12.75">
      <c r="CM117" s="12"/>
    </row>
    <row r="118" ht="12.75">
      <c r="CM118" s="12"/>
    </row>
    <row r="119" ht="12.75">
      <c r="CM119" s="12"/>
    </row>
    <row r="120" ht="12.75">
      <c r="CM120" s="12"/>
    </row>
    <row r="121" ht="12.75">
      <c r="CM121" s="12"/>
    </row>
    <row r="122" ht="12.75">
      <c r="CM122" s="12"/>
    </row>
    <row r="123" ht="12.75">
      <c r="CM123" s="12"/>
    </row>
    <row r="124" ht="12.75">
      <c r="CM124" s="12"/>
    </row>
    <row r="125" ht="12.75">
      <c r="CM125" s="12"/>
    </row>
    <row r="126" ht="12.75">
      <c r="CM126" s="12"/>
    </row>
    <row r="127" ht="12.75">
      <c r="CM127" s="12"/>
    </row>
    <row r="128" ht="12.75">
      <c r="CM128" s="12"/>
    </row>
    <row r="129" ht="12.75">
      <c r="CM129" s="12"/>
    </row>
    <row r="130" ht="12.75">
      <c r="CM130" s="12"/>
    </row>
    <row r="131" ht="12.75">
      <c r="CM131" s="12"/>
    </row>
    <row r="132" ht="12.75">
      <c r="CM132" s="12"/>
    </row>
    <row r="133" ht="12.75">
      <c r="CM133" s="12"/>
    </row>
    <row r="134" ht="12.75">
      <c r="CM134" s="12"/>
    </row>
    <row r="135" ht="12.75">
      <c r="CM135" s="12"/>
    </row>
    <row r="136" ht="12.75">
      <c r="CM136" s="12"/>
    </row>
  </sheetData>
  <mergeCells count="33">
    <mergeCell ref="C79:D79"/>
    <mergeCell ref="ER4:EV4"/>
    <mergeCell ref="EW4:FA4"/>
    <mergeCell ref="A76:B76"/>
    <mergeCell ref="H4:L4"/>
    <mergeCell ref="M4:Q4"/>
    <mergeCell ref="R4:V4"/>
    <mergeCell ref="W4:AA4"/>
    <mergeCell ref="AB4:AF4"/>
    <mergeCell ref="BP4:BT4"/>
    <mergeCell ref="FB4:FF4"/>
    <mergeCell ref="CO4:CS4"/>
    <mergeCell ref="CT4:CX4"/>
    <mergeCell ref="CY4:DC4"/>
    <mergeCell ref="DD4:DH4"/>
    <mergeCell ref="DN4:DR4"/>
    <mergeCell ref="DS4:DW4"/>
    <mergeCell ref="EH4:EL4"/>
    <mergeCell ref="EM4:EQ4"/>
    <mergeCell ref="EC4:EG4"/>
    <mergeCell ref="DX4:EB4"/>
    <mergeCell ref="BZ4:CD4"/>
    <mergeCell ref="CE4:CI4"/>
    <mergeCell ref="CJ4:CN4"/>
    <mergeCell ref="DI4:DM4"/>
    <mergeCell ref="AG4:AK4"/>
    <mergeCell ref="BA4:BE4"/>
    <mergeCell ref="BU4:BY4"/>
    <mergeCell ref="AL4:AP4"/>
    <mergeCell ref="AQ4:AU4"/>
    <mergeCell ref="AV4:AZ4"/>
    <mergeCell ref="BF4:BJ4"/>
    <mergeCell ref="BK4:BO4"/>
  </mergeCells>
  <printOptions horizontalCentered="1"/>
  <pageMargins left="0.2" right="0.2" top="0.3" bottom="0" header="0.15748031496063" footer="0.196850393700787"/>
  <pageSetup fitToHeight="6" horizontalDpi="600" verticalDpi="600" orientation="landscape" paperSize="9" scale="97" r:id="rId1"/>
  <rowBreaks count="2" manualBreakCount="2">
    <brk id="38" max="5" man="1"/>
    <brk id="63" max="5" man="1"/>
  </rowBreaks>
</worksheet>
</file>

<file path=xl/worksheets/sheet2.xml><?xml version="1.0" encoding="utf-8"?>
<worksheet xmlns="http://schemas.openxmlformats.org/spreadsheetml/2006/main" xmlns:r="http://schemas.openxmlformats.org/officeDocument/2006/relationships">
  <sheetPr codeName="Sheet8">
    <tabColor indexed="31"/>
  </sheetPr>
  <dimension ref="A1:FY196"/>
  <sheetViews>
    <sheetView tabSelected="1" workbookViewId="0" topLeftCell="A1">
      <pane xSplit="2" ySplit="4" topLeftCell="C5" activePane="bottomRight" state="frozen"/>
      <selection pane="topLeft" activeCell="A1" sqref="A1"/>
      <selection pane="topRight" activeCell="C1" sqref="C1"/>
      <selection pane="bottomLeft" activeCell="A5" sqref="A5"/>
      <selection pane="bottomRight" activeCell="F147" sqref="F147"/>
    </sheetView>
  </sheetViews>
  <sheetFormatPr defaultColWidth="9.140625" defaultRowHeight="12.75"/>
  <cols>
    <col min="1" max="1" width="14.7109375" style="3" customWidth="1"/>
    <col min="2" max="2" width="59.28125" style="4" customWidth="1"/>
    <col min="3" max="3" width="16.00390625" style="4" customWidth="1"/>
    <col min="4" max="5" width="18.28125" style="2" customWidth="1"/>
    <col min="6" max="6" width="16.421875" style="1" customWidth="1"/>
    <col min="7" max="7" width="15.8515625" style="1" customWidth="1"/>
    <col min="8" max="16384" width="9.140625" style="1" customWidth="1"/>
  </cols>
  <sheetData>
    <row r="1" spans="1:5" ht="24.75" customHeight="1">
      <c r="A1" s="173" t="s">
        <v>380</v>
      </c>
      <c r="B1" s="173"/>
      <c r="C1" s="173"/>
      <c r="D1" s="173"/>
      <c r="E1" s="142"/>
    </row>
    <row r="2" spans="4:7" ht="12.75">
      <c r="D2" s="5"/>
      <c r="E2" s="5"/>
      <c r="F2" s="5"/>
      <c r="G2" s="59" t="s">
        <v>140</v>
      </c>
    </row>
    <row r="3" spans="1:7" s="7" customFormat="1" ht="51">
      <c r="A3" s="47" t="s">
        <v>0</v>
      </c>
      <c r="B3" s="48" t="s">
        <v>1</v>
      </c>
      <c r="C3" s="48" t="s">
        <v>258</v>
      </c>
      <c r="D3" s="60" t="s">
        <v>259</v>
      </c>
      <c r="E3" s="60" t="s">
        <v>373</v>
      </c>
      <c r="F3" s="48" t="s">
        <v>255</v>
      </c>
      <c r="G3" s="48" t="s">
        <v>256</v>
      </c>
    </row>
    <row r="4" spans="1:7" s="8" customFormat="1" ht="12.75">
      <c r="A4" s="49"/>
      <c r="B4" s="50" t="s">
        <v>2</v>
      </c>
      <c r="C4" s="50"/>
      <c r="D4" s="50"/>
      <c r="E4" s="50"/>
      <c r="F4" s="51"/>
      <c r="G4" s="51"/>
    </row>
    <row r="5" spans="1:7" s="8" customFormat="1" ht="12.75">
      <c r="A5" s="52" t="s">
        <v>3</v>
      </c>
      <c r="B5" s="37" t="s">
        <v>4</v>
      </c>
      <c r="C5" s="63">
        <f>+C6+C12</f>
        <v>224228.37</v>
      </c>
      <c r="D5" s="63">
        <f>+D6+D12</f>
        <v>238037.59999999998</v>
      </c>
      <c r="E5" s="63">
        <f>+E6+E12</f>
        <v>207495.35000000003</v>
      </c>
      <c r="F5" s="63">
        <f>+F6+F12</f>
        <v>207366.43000000005</v>
      </c>
      <c r="G5" s="63">
        <f>+G6+G12</f>
        <v>23463.11</v>
      </c>
    </row>
    <row r="6" spans="1:7" s="8" customFormat="1" ht="12.75">
      <c r="A6" s="52" t="s">
        <v>5</v>
      </c>
      <c r="B6" s="38" t="s">
        <v>6</v>
      </c>
      <c r="C6" s="134">
        <f>+C7+C8+C11+C9+C10+C152</f>
        <v>224228.37</v>
      </c>
      <c r="D6" s="134">
        <f>+D7+D8+D11+D9+D10+D152</f>
        <v>238037.59999999998</v>
      </c>
      <c r="E6" s="134">
        <f>+E7+E8+E11+E9+E10+E152</f>
        <v>207495.35000000003</v>
      </c>
      <c r="F6" s="134">
        <f>+F7+F8+F11+F9+F10+F152</f>
        <v>207366.43000000005</v>
      </c>
      <c r="G6" s="134">
        <f>+G7+G8+G11+G9+G10+G152</f>
        <v>23463.11</v>
      </c>
    </row>
    <row r="7" spans="1:7" s="8" customFormat="1" ht="12.75">
      <c r="A7" s="52" t="s">
        <v>7</v>
      </c>
      <c r="B7" s="38" t="s">
        <v>8</v>
      </c>
      <c r="C7" s="64">
        <f>+C21</f>
        <v>0</v>
      </c>
      <c r="D7" s="64">
        <f>+D21</f>
        <v>2225.9300000000003</v>
      </c>
      <c r="E7" s="64">
        <f>+E21</f>
        <v>1670.73</v>
      </c>
      <c r="F7" s="64">
        <f>+F21</f>
        <v>1670.02</v>
      </c>
      <c r="G7" s="64">
        <f>+G21</f>
        <v>172.89</v>
      </c>
    </row>
    <row r="8" spans="1:7" s="8" customFormat="1" ht="12.75">
      <c r="A8" s="52" t="s">
        <v>9</v>
      </c>
      <c r="B8" s="38" t="s">
        <v>10</v>
      </c>
      <c r="C8" s="64">
        <f>+C40</f>
        <v>224228.37</v>
      </c>
      <c r="D8" s="64">
        <f>+D40</f>
        <v>228910.66999999998</v>
      </c>
      <c r="E8" s="64">
        <f>+E40</f>
        <v>199639.62000000002</v>
      </c>
      <c r="F8" s="64">
        <f>+F40</f>
        <v>199639.49000000005</v>
      </c>
      <c r="G8" s="64">
        <f>+G40</f>
        <v>22733.02</v>
      </c>
    </row>
    <row r="9" spans="1:7" s="8" customFormat="1" ht="12.75">
      <c r="A9" s="52" t="s">
        <v>248</v>
      </c>
      <c r="B9" s="38" t="s">
        <v>229</v>
      </c>
      <c r="C9" s="64">
        <f>+C66</f>
        <v>0</v>
      </c>
      <c r="D9" s="64">
        <f>+D66</f>
        <v>0</v>
      </c>
      <c r="E9" s="64">
        <f>+E66</f>
        <v>0</v>
      </c>
      <c r="F9" s="64">
        <f>+F66</f>
        <v>0</v>
      </c>
      <c r="G9" s="64">
        <f>+G66</f>
        <v>0</v>
      </c>
    </row>
    <row r="10" spans="1:7" s="8" customFormat="1" ht="25.5">
      <c r="A10" s="52" t="s">
        <v>287</v>
      </c>
      <c r="B10" s="118" t="s">
        <v>288</v>
      </c>
      <c r="C10" s="64">
        <f>+C153</f>
        <v>0</v>
      </c>
      <c r="D10" s="64">
        <f>+D153</f>
        <v>0</v>
      </c>
      <c r="E10" s="64">
        <f>+E153</f>
        <v>0</v>
      </c>
      <c r="F10" s="64">
        <f>+F153</f>
        <v>0</v>
      </c>
      <c r="G10" s="64">
        <f>+G153</f>
        <v>0</v>
      </c>
    </row>
    <row r="11" spans="1:7" s="8" customFormat="1" ht="12.75">
      <c r="A11" s="52" t="s">
        <v>250</v>
      </c>
      <c r="B11" s="38" t="s">
        <v>230</v>
      </c>
      <c r="C11" s="64">
        <f>+C17</f>
        <v>0</v>
      </c>
      <c r="D11" s="64">
        <f>+D17</f>
        <v>6901</v>
      </c>
      <c r="E11" s="64">
        <f>+E17</f>
        <v>6185</v>
      </c>
      <c r="F11" s="64">
        <f>+F17</f>
        <v>6155</v>
      </c>
      <c r="G11" s="64">
        <f>+G17</f>
        <v>561.06</v>
      </c>
    </row>
    <row r="12" spans="1:7" s="8" customFormat="1" ht="12.75">
      <c r="A12" s="52" t="s">
        <v>13</v>
      </c>
      <c r="B12" s="38" t="s">
        <v>14</v>
      </c>
      <c r="C12" s="64">
        <f>+C13</f>
        <v>0</v>
      </c>
      <c r="D12" s="64">
        <f>+D13</f>
        <v>0</v>
      </c>
      <c r="E12" s="64">
        <f>+E13</f>
        <v>0</v>
      </c>
      <c r="F12" s="64">
        <f>+F13</f>
        <v>0</v>
      </c>
      <c r="G12" s="64">
        <f>+G13</f>
        <v>0</v>
      </c>
    </row>
    <row r="13" spans="1:7" s="8" customFormat="1" ht="12.75">
      <c r="A13" s="52" t="s">
        <v>15</v>
      </c>
      <c r="B13" s="38" t="s">
        <v>231</v>
      </c>
      <c r="C13" s="64">
        <f>+C18</f>
        <v>0</v>
      </c>
      <c r="D13" s="64">
        <f>+D18</f>
        <v>0</v>
      </c>
      <c r="E13" s="64">
        <f>+E18</f>
        <v>0</v>
      </c>
      <c r="F13" s="64">
        <f>+F18</f>
        <v>0</v>
      </c>
      <c r="G13" s="64">
        <f>+G18</f>
        <v>0</v>
      </c>
    </row>
    <row r="14" spans="1:7" s="8" customFormat="1" ht="25.5">
      <c r="A14" s="52" t="s">
        <v>16</v>
      </c>
      <c r="B14" s="53" t="s">
        <v>17</v>
      </c>
      <c r="C14" s="64">
        <f>+C152+C164</f>
        <v>0</v>
      </c>
      <c r="D14" s="64">
        <f>+D152+D164</f>
        <v>0</v>
      </c>
      <c r="E14" s="64">
        <f>+E152+E164</f>
        <v>0</v>
      </c>
      <c r="F14" s="64">
        <f>+F152+F164</f>
        <v>-98.08000000000001</v>
      </c>
      <c r="G14" s="64">
        <f>+G152+G164</f>
        <v>-3.8600000000000003</v>
      </c>
    </row>
    <row r="15" spans="1:7" s="8" customFormat="1" ht="12.75">
      <c r="A15" s="52" t="s">
        <v>18</v>
      </c>
      <c r="B15" s="38" t="s">
        <v>232</v>
      </c>
      <c r="C15" s="64">
        <f>+C16+C18</f>
        <v>224228.37</v>
      </c>
      <c r="D15" s="64">
        <f>+D16+D18</f>
        <v>238037.59999999998</v>
      </c>
      <c r="E15" s="64">
        <f>+E16+E18</f>
        <v>207495.35000000003</v>
      </c>
      <c r="F15" s="64">
        <f>+F16+F18</f>
        <v>207464.51000000004</v>
      </c>
      <c r="G15" s="64">
        <f>+G16+G18</f>
        <v>23466.97</v>
      </c>
    </row>
    <row r="16" spans="1:7" s="8" customFormat="1" ht="12.75">
      <c r="A16" s="52" t="s">
        <v>19</v>
      </c>
      <c r="B16" s="38" t="s">
        <v>6</v>
      </c>
      <c r="C16" s="64">
        <f>+C21+C40+C17+C66+C10</f>
        <v>224228.37</v>
      </c>
      <c r="D16" s="64">
        <f>+D21+D40+D17+D66+D10</f>
        <v>238037.59999999998</v>
      </c>
      <c r="E16" s="64">
        <f>+E21+E40+E17+E66+E10</f>
        <v>207495.35000000003</v>
      </c>
      <c r="F16" s="64">
        <f>+F21+F40+F17+F66+F10</f>
        <v>207464.51000000004</v>
      </c>
      <c r="G16" s="64">
        <f>+G21+G40+G17+G66+G10</f>
        <v>23466.97</v>
      </c>
    </row>
    <row r="17" spans="1:7" s="8" customFormat="1" ht="12.75">
      <c r="A17" s="52" t="s">
        <v>249</v>
      </c>
      <c r="B17" s="38" t="s">
        <v>230</v>
      </c>
      <c r="C17" s="64">
        <f>+C158</f>
        <v>0</v>
      </c>
      <c r="D17" s="64">
        <f>+D158</f>
        <v>6901</v>
      </c>
      <c r="E17" s="64">
        <f>+E158</f>
        <v>6185</v>
      </c>
      <c r="F17" s="64">
        <f>+F158</f>
        <v>6155</v>
      </c>
      <c r="G17" s="64">
        <f>+G158</f>
        <v>561.06</v>
      </c>
    </row>
    <row r="18" spans="1:7" s="8" customFormat="1" ht="12.75">
      <c r="A18" s="52" t="s">
        <v>20</v>
      </c>
      <c r="B18" s="38" t="s">
        <v>14</v>
      </c>
      <c r="C18" s="64">
        <f>+C69</f>
        <v>0</v>
      </c>
      <c r="D18" s="64">
        <f>+D69</f>
        <v>0</v>
      </c>
      <c r="E18" s="64">
        <f>+E69</f>
        <v>0</v>
      </c>
      <c r="F18" s="64">
        <f>+F69</f>
        <v>0</v>
      </c>
      <c r="G18" s="64">
        <f>+G69</f>
        <v>0</v>
      </c>
    </row>
    <row r="19" spans="1:7" s="8" customFormat="1" ht="12.75">
      <c r="A19" s="58" t="s">
        <v>21</v>
      </c>
      <c r="B19" s="38" t="s">
        <v>22</v>
      </c>
      <c r="C19" s="64">
        <f>+C20+C69+C152</f>
        <v>224228.37</v>
      </c>
      <c r="D19" s="64">
        <f>+D20+D69+D152</f>
        <v>231136.59999999998</v>
      </c>
      <c r="E19" s="64">
        <f>+E20+E69+E152</f>
        <v>201310.35000000003</v>
      </c>
      <c r="F19" s="64">
        <f>+F20+F69+F152</f>
        <v>201211.43000000005</v>
      </c>
      <c r="G19" s="64">
        <f>+G20+G69+G152</f>
        <v>22902.05</v>
      </c>
    </row>
    <row r="20" spans="1:7" s="8" customFormat="1" ht="12.75">
      <c r="A20" s="52" t="s">
        <v>23</v>
      </c>
      <c r="B20" s="38" t="s">
        <v>6</v>
      </c>
      <c r="C20" s="134">
        <f>+C21+C40+C66+C10</f>
        <v>224228.37</v>
      </c>
      <c r="D20" s="134">
        <f>+D21+D40+D66+D10</f>
        <v>231136.59999999998</v>
      </c>
      <c r="E20" s="134">
        <f>+E21+E40+E66+E10</f>
        <v>201310.35000000003</v>
      </c>
      <c r="F20" s="134">
        <f>+F21+F40+F66+F10</f>
        <v>201309.51000000004</v>
      </c>
      <c r="G20" s="134">
        <f>+G21+G40+G66+G10</f>
        <v>22905.91</v>
      </c>
    </row>
    <row r="21" spans="1:7" s="8" customFormat="1" ht="12.75">
      <c r="A21" s="52" t="s">
        <v>24</v>
      </c>
      <c r="B21" s="38" t="s">
        <v>8</v>
      </c>
      <c r="C21" s="64">
        <f>+C22+C34</f>
        <v>0</v>
      </c>
      <c r="D21" s="64">
        <f>+D22+D34</f>
        <v>2225.9300000000003</v>
      </c>
      <c r="E21" s="64">
        <f>+E22+E34</f>
        <v>1670.73</v>
      </c>
      <c r="F21" s="64">
        <f>+F22+F34</f>
        <v>1670.02</v>
      </c>
      <c r="G21" s="64">
        <f>+G22+G34</f>
        <v>172.89</v>
      </c>
    </row>
    <row r="22" spans="1:7" s="8" customFormat="1" ht="12.75">
      <c r="A22" s="52" t="s">
        <v>25</v>
      </c>
      <c r="B22" s="38" t="s">
        <v>26</v>
      </c>
      <c r="C22" s="64">
        <f>C23+C27+C28+C29+C30</f>
        <v>0</v>
      </c>
      <c r="D22" s="64">
        <f>D23+D27+D28+D29+D30</f>
        <v>1742.93</v>
      </c>
      <c r="E22" s="64">
        <f>E23+E27+E28+E29+E30</f>
        <v>1309.71</v>
      </c>
      <c r="F22" s="64">
        <f>F23+F27+F28+F29+F30</f>
        <v>1309.01</v>
      </c>
      <c r="G22" s="64">
        <f>G23+G27+G28+G29+G30</f>
        <v>137.15</v>
      </c>
    </row>
    <row r="23" spans="1:7" s="8" customFormat="1" ht="12.75">
      <c r="A23" s="54" t="s">
        <v>27</v>
      </c>
      <c r="B23" s="151" t="s">
        <v>366</v>
      </c>
      <c r="C23" s="65">
        <f>C24+C25+C26</f>
        <v>0</v>
      </c>
      <c r="D23" s="65">
        <f>D24+D25+D26</f>
        <v>1388</v>
      </c>
      <c r="E23" s="65">
        <f>E24+E25+E26</f>
        <v>1152.58</v>
      </c>
      <c r="F23" s="65">
        <f>F24+F25+F26</f>
        <v>1152.58</v>
      </c>
      <c r="G23" s="65">
        <f>G24+G25+G26</f>
        <v>134.87</v>
      </c>
    </row>
    <row r="24" spans="1:7" s="8" customFormat="1" ht="12.75">
      <c r="A24" s="54"/>
      <c r="B24" s="152" t="s">
        <v>367</v>
      </c>
      <c r="C24" s="65"/>
      <c r="D24" s="65">
        <v>1388</v>
      </c>
      <c r="E24" s="65">
        <v>1152.58</v>
      </c>
      <c r="F24" s="65">
        <v>1152.58</v>
      </c>
      <c r="G24" s="65">
        <v>134.87</v>
      </c>
    </row>
    <row r="25" spans="1:7" s="8" customFormat="1" ht="12.75">
      <c r="A25" s="54"/>
      <c r="B25" s="152" t="s">
        <v>368</v>
      </c>
      <c r="C25" s="65"/>
      <c r="D25" s="65"/>
      <c r="E25" s="65"/>
      <c r="F25" s="65"/>
      <c r="G25" s="65"/>
    </row>
    <row r="26" spans="1:7" s="8" customFormat="1" ht="12.75">
      <c r="A26" s="54"/>
      <c r="B26" s="152" t="s">
        <v>369</v>
      </c>
      <c r="C26" s="65"/>
      <c r="D26" s="65"/>
      <c r="E26" s="65"/>
      <c r="F26" s="65"/>
      <c r="G26" s="65"/>
    </row>
    <row r="27" spans="1:7" s="8" customFormat="1" ht="12.75">
      <c r="A27" s="54" t="s">
        <v>28</v>
      </c>
      <c r="B27" s="39" t="s">
        <v>29</v>
      </c>
      <c r="C27" s="65"/>
      <c r="D27" s="65">
        <v>11.5</v>
      </c>
      <c r="E27" s="65">
        <v>7.4</v>
      </c>
      <c r="F27" s="65">
        <v>6.71</v>
      </c>
      <c r="G27" s="65">
        <v>1.17</v>
      </c>
    </row>
    <row r="28" spans="1:7" s="8" customFormat="1" ht="12.75">
      <c r="A28" s="54" t="s">
        <v>30</v>
      </c>
      <c r="B28" s="39" t="s">
        <v>31</v>
      </c>
      <c r="C28" s="65"/>
      <c r="D28" s="65">
        <v>0.93</v>
      </c>
      <c r="E28" s="65">
        <v>0.7</v>
      </c>
      <c r="F28" s="65">
        <v>0.69</v>
      </c>
      <c r="G28" s="65">
        <v>0.12</v>
      </c>
    </row>
    <row r="29" spans="1:7" s="8" customFormat="1" ht="12.75">
      <c r="A29" s="54"/>
      <c r="B29" s="39" t="s">
        <v>361</v>
      </c>
      <c r="C29" s="65"/>
      <c r="D29" s="65"/>
      <c r="E29" s="65"/>
      <c r="F29" s="65"/>
      <c r="G29" s="65"/>
    </row>
    <row r="30" spans="1:7" s="8" customFormat="1" ht="12.75">
      <c r="A30" s="54" t="s">
        <v>32</v>
      </c>
      <c r="B30" s="153" t="s">
        <v>330</v>
      </c>
      <c r="C30" s="65"/>
      <c r="D30" s="65">
        <f>D31+D32+D33</f>
        <v>342.5</v>
      </c>
      <c r="E30" s="65">
        <f>E31+E32+E33</f>
        <v>149.03</v>
      </c>
      <c r="F30" s="65">
        <f>F31+F32+F33</f>
        <v>149.03</v>
      </c>
      <c r="G30" s="65">
        <f>G31+G32+G33</f>
        <v>0.99</v>
      </c>
    </row>
    <row r="31" spans="1:7" s="8" customFormat="1" ht="12.75">
      <c r="A31" s="54"/>
      <c r="B31" s="154" t="s">
        <v>370</v>
      </c>
      <c r="C31" s="65"/>
      <c r="D31" s="65">
        <v>197.94</v>
      </c>
      <c r="E31" s="65">
        <v>4.47</v>
      </c>
      <c r="F31" s="65">
        <v>4.47</v>
      </c>
      <c r="G31" s="65">
        <v>0.99</v>
      </c>
    </row>
    <row r="32" spans="1:7" s="8" customFormat="1" ht="12.75">
      <c r="A32" s="54"/>
      <c r="B32" s="154" t="s">
        <v>340</v>
      </c>
      <c r="C32" s="65"/>
      <c r="D32" s="65">
        <v>144.56</v>
      </c>
      <c r="E32" s="65">
        <v>144.56</v>
      </c>
      <c r="F32" s="65">
        <v>144.56</v>
      </c>
      <c r="G32" s="65"/>
    </row>
    <row r="33" spans="1:7" s="8" customFormat="1" ht="12.75">
      <c r="A33" s="54"/>
      <c r="B33" s="155" t="s">
        <v>371</v>
      </c>
      <c r="C33" s="65"/>
      <c r="D33" s="65"/>
      <c r="E33" s="65"/>
      <c r="F33" s="65"/>
      <c r="G33" s="65"/>
    </row>
    <row r="34" spans="1:7" s="8" customFormat="1" ht="12.75">
      <c r="A34" s="52" t="s">
        <v>33</v>
      </c>
      <c r="B34" s="38" t="s">
        <v>34</v>
      </c>
      <c r="C34" s="64">
        <f>+C35+C36+C37+C38+C39</f>
        <v>0</v>
      </c>
      <c r="D34" s="64">
        <f>+D35+D36+D37+D38+D39</f>
        <v>483</v>
      </c>
      <c r="E34" s="64">
        <f>+E35+E36+E37+E38+E39</f>
        <v>361.02000000000004</v>
      </c>
      <c r="F34" s="64">
        <f>+F35+F36+F37+F38+F39</f>
        <v>361.01000000000005</v>
      </c>
      <c r="G34" s="64">
        <f>+G35+G36+G37+G38+G39</f>
        <v>35.739999999999995</v>
      </c>
    </row>
    <row r="35" spans="1:7" s="8" customFormat="1" ht="12.75">
      <c r="A35" s="54" t="s">
        <v>35</v>
      </c>
      <c r="B35" s="39" t="s">
        <v>36</v>
      </c>
      <c r="C35" s="65"/>
      <c r="D35" s="65">
        <v>363</v>
      </c>
      <c r="E35" s="65">
        <v>273.46</v>
      </c>
      <c r="F35" s="65">
        <v>273.46</v>
      </c>
      <c r="G35" s="65">
        <v>28.44</v>
      </c>
    </row>
    <row r="36" spans="1:7" s="8" customFormat="1" ht="12.75">
      <c r="A36" s="54" t="s">
        <v>37</v>
      </c>
      <c r="B36" s="39" t="s">
        <v>38</v>
      </c>
      <c r="C36" s="65"/>
      <c r="D36" s="65">
        <v>9</v>
      </c>
      <c r="E36" s="65">
        <v>6.42</v>
      </c>
      <c r="F36" s="65">
        <v>6.42</v>
      </c>
      <c r="G36" s="65">
        <v>0.83</v>
      </c>
    </row>
    <row r="37" spans="1:7" s="8" customFormat="1" ht="12.75">
      <c r="A37" s="54" t="s">
        <v>39</v>
      </c>
      <c r="B37" s="39" t="s">
        <v>40</v>
      </c>
      <c r="C37" s="65"/>
      <c r="D37" s="65">
        <v>91</v>
      </c>
      <c r="E37" s="65">
        <v>67.85</v>
      </c>
      <c r="F37" s="65">
        <v>67.85</v>
      </c>
      <c r="G37" s="65">
        <v>4.92</v>
      </c>
    </row>
    <row r="38" spans="1:7" s="8" customFormat="1" ht="12.75" customHeight="1">
      <c r="A38" s="54" t="s">
        <v>41</v>
      </c>
      <c r="B38" s="40" t="s">
        <v>42</v>
      </c>
      <c r="C38" s="65"/>
      <c r="D38" s="65">
        <v>3</v>
      </c>
      <c r="E38" s="65">
        <v>2.16</v>
      </c>
      <c r="F38" s="65">
        <v>2.16</v>
      </c>
      <c r="G38" s="65">
        <v>0.39</v>
      </c>
    </row>
    <row r="39" spans="1:7" s="8" customFormat="1" ht="12.75">
      <c r="A39" s="54" t="s">
        <v>43</v>
      </c>
      <c r="B39" s="40" t="s">
        <v>44</v>
      </c>
      <c r="C39" s="65"/>
      <c r="D39" s="65">
        <v>17</v>
      </c>
      <c r="E39" s="65">
        <v>11.13</v>
      </c>
      <c r="F39" s="65">
        <v>11.12</v>
      </c>
      <c r="G39" s="65">
        <v>1.16</v>
      </c>
    </row>
    <row r="40" spans="1:7" s="8" customFormat="1" ht="12.75">
      <c r="A40" s="52" t="s">
        <v>45</v>
      </c>
      <c r="B40" s="38" t="s">
        <v>10</v>
      </c>
      <c r="C40" s="64">
        <f>+C41+C54+C53+C56+C59+C61+C62+C63+C60</f>
        <v>224228.37</v>
      </c>
      <c r="D40" s="64">
        <f>+D41+D54+D53+D56+D59+D61+D62+D63+D60</f>
        <v>228910.66999999998</v>
      </c>
      <c r="E40" s="64">
        <f>+E41+E54+E53+E56+E59+E61+E62+E63+E60</f>
        <v>199639.62000000002</v>
      </c>
      <c r="F40" s="64">
        <f>+F41+F54+F53+F56+F59+F61+F62+F63+F60</f>
        <v>199639.49000000005</v>
      </c>
      <c r="G40" s="64">
        <f>+G41+G54+G53+G56+G59+G61+G62+G63+G60</f>
        <v>22733.02</v>
      </c>
    </row>
    <row r="41" spans="1:7" s="8" customFormat="1" ht="12.75">
      <c r="A41" s="52" t="s">
        <v>46</v>
      </c>
      <c r="B41" s="38" t="s">
        <v>47</v>
      </c>
      <c r="C41" s="64">
        <f>+C42+C43+C44+C45+C46+C47+C48+C49+C51</f>
        <v>224228.37</v>
      </c>
      <c r="D41" s="64">
        <f>+D42+D43+D44+D45+D46+D47+D48+D49+D51</f>
        <v>228871.37</v>
      </c>
      <c r="E41" s="64">
        <f>+E42+E43+E44+E45+E46+E47+E48+E49+E51</f>
        <v>199611.63</v>
      </c>
      <c r="F41" s="64">
        <f>+F42+F43+F44+F45+F46+F47+F48+F49+F51</f>
        <v>199611.58000000005</v>
      </c>
      <c r="G41" s="64">
        <f>+G42+G43+G44+G45+G46+G47+G48+G49+G51</f>
        <v>22727.589999999997</v>
      </c>
    </row>
    <row r="42" spans="1:7" s="8" customFormat="1" ht="12.75">
      <c r="A42" s="54" t="s">
        <v>48</v>
      </c>
      <c r="B42" s="39" t="s">
        <v>49</v>
      </c>
      <c r="C42" s="65"/>
      <c r="D42" s="65">
        <v>23</v>
      </c>
      <c r="E42" s="65">
        <v>10.5</v>
      </c>
      <c r="F42" s="65">
        <v>10.5</v>
      </c>
      <c r="G42" s="65">
        <v>0.34</v>
      </c>
    </row>
    <row r="43" spans="1:7" s="8" customFormat="1" ht="12.75">
      <c r="A43" s="54" t="s">
        <v>50</v>
      </c>
      <c r="B43" s="39" t="s">
        <v>51</v>
      </c>
      <c r="C43" s="65"/>
      <c r="D43" s="65">
        <v>3</v>
      </c>
      <c r="E43" s="65">
        <v>0.59</v>
      </c>
      <c r="F43" s="65">
        <v>0.59</v>
      </c>
      <c r="G43" s="65"/>
    </row>
    <row r="44" spans="1:7" s="8" customFormat="1" ht="12.75">
      <c r="A44" s="54" t="s">
        <v>52</v>
      </c>
      <c r="B44" s="39" t="s">
        <v>53</v>
      </c>
      <c r="C44" s="65"/>
      <c r="D44" s="65">
        <v>86</v>
      </c>
      <c r="E44" s="65">
        <v>69</v>
      </c>
      <c r="F44" s="65">
        <v>69</v>
      </c>
      <c r="G44" s="65">
        <v>5.13</v>
      </c>
    </row>
    <row r="45" spans="1:7" s="8" customFormat="1" ht="12.75">
      <c r="A45" s="54" t="s">
        <v>54</v>
      </c>
      <c r="B45" s="39" t="s">
        <v>55</v>
      </c>
      <c r="C45" s="65"/>
      <c r="D45" s="65">
        <v>4</v>
      </c>
      <c r="E45" s="65">
        <v>3.2</v>
      </c>
      <c r="F45" s="65">
        <v>3.2</v>
      </c>
      <c r="G45" s="65">
        <v>0.47</v>
      </c>
    </row>
    <row r="46" spans="1:7" s="8" customFormat="1" ht="12.75">
      <c r="A46" s="54" t="s">
        <v>56</v>
      </c>
      <c r="B46" s="39" t="s">
        <v>57</v>
      </c>
      <c r="C46" s="65"/>
      <c r="D46" s="65">
        <v>40</v>
      </c>
      <c r="E46" s="65">
        <v>20</v>
      </c>
      <c r="F46" s="65">
        <v>20</v>
      </c>
      <c r="G46" s="65"/>
    </row>
    <row r="47" spans="1:7" s="8" customFormat="1" ht="12.75">
      <c r="A47" s="54" t="s">
        <v>58</v>
      </c>
      <c r="B47" s="39" t="s">
        <v>59</v>
      </c>
      <c r="C47" s="65"/>
      <c r="D47" s="65">
        <v>1</v>
      </c>
      <c r="E47" s="65"/>
      <c r="F47" s="65"/>
      <c r="G47" s="65"/>
    </row>
    <row r="48" spans="1:7" s="8" customFormat="1" ht="12.75">
      <c r="A48" s="54" t="s">
        <v>60</v>
      </c>
      <c r="B48" s="39" t="s">
        <v>61</v>
      </c>
      <c r="C48" s="65"/>
      <c r="D48" s="65">
        <v>66</v>
      </c>
      <c r="E48" s="65">
        <v>40</v>
      </c>
      <c r="F48" s="65">
        <v>40</v>
      </c>
      <c r="G48" s="65">
        <v>4.18</v>
      </c>
    </row>
    <row r="49" spans="1:7" s="83" customFormat="1" ht="30">
      <c r="A49" s="86" t="s">
        <v>62</v>
      </c>
      <c r="B49" s="87" t="s">
        <v>233</v>
      </c>
      <c r="C49" s="88">
        <f>+C50+C80</f>
        <v>224228.37</v>
      </c>
      <c r="D49" s="88">
        <f>+D50+D80</f>
        <v>227775.37</v>
      </c>
      <c r="E49" s="88">
        <f>+E50+E80</f>
        <v>199388.52</v>
      </c>
      <c r="F49" s="88">
        <f>+F50+F80</f>
        <v>199388.47000000003</v>
      </c>
      <c r="G49" s="88">
        <f>+G50+G80</f>
        <v>22708.649999999998</v>
      </c>
    </row>
    <row r="50" spans="1:7" s="83" customFormat="1" ht="28.5">
      <c r="A50" s="84"/>
      <c r="B50" s="81" t="s">
        <v>64</v>
      </c>
      <c r="C50" s="85"/>
      <c r="D50" s="85">
        <v>68</v>
      </c>
      <c r="E50" s="85">
        <v>62.7</v>
      </c>
      <c r="F50" s="85">
        <v>62.7</v>
      </c>
      <c r="G50" s="85">
        <v>4.7</v>
      </c>
    </row>
    <row r="51" spans="1:7" s="8" customFormat="1" ht="12.75">
      <c r="A51" s="54" t="s">
        <v>65</v>
      </c>
      <c r="B51" s="39" t="s">
        <v>377</v>
      </c>
      <c r="C51" s="65"/>
      <c r="D51" s="65">
        <v>873</v>
      </c>
      <c r="E51" s="65">
        <v>79.82</v>
      </c>
      <c r="F51" s="65">
        <v>79.82</v>
      </c>
      <c r="G51" s="65">
        <v>8.82</v>
      </c>
    </row>
    <row r="52" spans="1:7" s="8" customFormat="1" ht="25.5">
      <c r="A52" s="54"/>
      <c r="B52" s="39" t="s">
        <v>378</v>
      </c>
      <c r="C52" s="65"/>
      <c r="D52" s="65">
        <v>782</v>
      </c>
      <c r="E52" s="65"/>
      <c r="F52" s="65"/>
      <c r="G52" s="65"/>
    </row>
    <row r="53" spans="1:7" s="8" customFormat="1" ht="12.75">
      <c r="A53" s="52" t="s">
        <v>66</v>
      </c>
      <c r="B53" s="39" t="s">
        <v>67</v>
      </c>
      <c r="C53" s="65"/>
      <c r="D53" s="65"/>
      <c r="E53" s="65"/>
      <c r="F53" s="65"/>
      <c r="G53" s="65"/>
    </row>
    <row r="54" spans="1:7" s="8" customFormat="1" ht="12.75">
      <c r="A54" s="52" t="s">
        <v>68</v>
      </c>
      <c r="B54" s="38" t="s">
        <v>69</v>
      </c>
      <c r="C54" s="66">
        <f>+C55</f>
        <v>0</v>
      </c>
      <c r="D54" s="66">
        <f>+D55</f>
        <v>7</v>
      </c>
      <c r="E54" s="66">
        <f>+E55</f>
        <v>6.39</v>
      </c>
      <c r="F54" s="66">
        <f>+F55</f>
        <v>6.38</v>
      </c>
      <c r="G54" s="66">
        <f>+G55</f>
        <v>2.99</v>
      </c>
    </row>
    <row r="55" spans="1:7" s="8" customFormat="1" ht="12.75">
      <c r="A55" s="54" t="s">
        <v>70</v>
      </c>
      <c r="B55" s="39" t="s">
        <v>71</v>
      </c>
      <c r="C55" s="65"/>
      <c r="D55" s="65">
        <v>7</v>
      </c>
      <c r="E55" s="65">
        <v>6.39</v>
      </c>
      <c r="F55" s="65">
        <v>6.38</v>
      </c>
      <c r="G55" s="65">
        <v>2.99</v>
      </c>
    </row>
    <row r="56" spans="1:7" s="8" customFormat="1" ht="12.75">
      <c r="A56" s="52" t="s">
        <v>72</v>
      </c>
      <c r="B56" s="38" t="s">
        <v>73</v>
      </c>
      <c r="C56" s="64">
        <f>+C57+C58</f>
        <v>0</v>
      </c>
      <c r="D56" s="64">
        <f>+D57+D58</f>
        <v>20.3</v>
      </c>
      <c r="E56" s="64">
        <f>+E57+E58</f>
        <v>15.6</v>
      </c>
      <c r="F56" s="64">
        <f>+F57+F58</f>
        <v>15.6</v>
      </c>
      <c r="G56" s="64">
        <f>+G57+G58</f>
        <v>2.33</v>
      </c>
    </row>
    <row r="57" spans="1:7" s="8" customFormat="1" ht="12.75">
      <c r="A57" s="52" t="s">
        <v>74</v>
      </c>
      <c r="B57" s="39" t="s">
        <v>75</v>
      </c>
      <c r="C57" s="65"/>
      <c r="D57" s="65">
        <v>20.3</v>
      </c>
      <c r="E57" s="65">
        <v>15.6</v>
      </c>
      <c r="F57" s="65">
        <v>15.6</v>
      </c>
      <c r="G57" s="65">
        <v>2.33</v>
      </c>
    </row>
    <row r="58" spans="1:7" s="8" customFormat="1" ht="12.75">
      <c r="A58" s="52" t="s">
        <v>76</v>
      </c>
      <c r="B58" s="39" t="s">
        <v>77</v>
      </c>
      <c r="C58" s="65"/>
      <c r="D58" s="65"/>
      <c r="E58" s="65"/>
      <c r="F58" s="65"/>
      <c r="G58" s="65"/>
    </row>
    <row r="59" spans="1:7" s="8" customFormat="1" ht="12.75">
      <c r="A59" s="54" t="s">
        <v>78</v>
      </c>
      <c r="B59" s="39" t="s">
        <v>79</v>
      </c>
      <c r="C59" s="65"/>
      <c r="D59" s="65">
        <v>5</v>
      </c>
      <c r="E59" s="65">
        <v>1</v>
      </c>
      <c r="F59" s="65">
        <v>0.93</v>
      </c>
      <c r="G59" s="65">
        <v>0.11</v>
      </c>
    </row>
    <row r="60" spans="1:7" s="8" customFormat="1" ht="12.75">
      <c r="A60" s="54" t="s">
        <v>299</v>
      </c>
      <c r="B60" s="92" t="s">
        <v>296</v>
      </c>
      <c r="C60" s="65"/>
      <c r="D60" s="65"/>
      <c r="E60" s="65"/>
      <c r="F60" s="65"/>
      <c r="G60" s="65"/>
    </row>
    <row r="61" spans="1:7" s="8" customFormat="1" ht="12.75">
      <c r="A61" s="54" t="s">
        <v>80</v>
      </c>
      <c r="B61" s="39" t="s">
        <v>81</v>
      </c>
      <c r="C61" s="65"/>
      <c r="D61" s="65"/>
      <c r="E61" s="65"/>
      <c r="F61" s="65"/>
      <c r="G61" s="65"/>
    </row>
    <row r="62" spans="1:7" s="8" customFormat="1" ht="12.75">
      <c r="A62" s="54" t="s">
        <v>82</v>
      </c>
      <c r="B62" s="39" t="s">
        <v>83</v>
      </c>
      <c r="C62" s="65"/>
      <c r="D62" s="65"/>
      <c r="E62" s="65"/>
      <c r="F62" s="65"/>
      <c r="G62" s="65"/>
    </row>
    <row r="63" spans="1:7" s="8" customFormat="1" ht="12.75">
      <c r="A63" s="52" t="s">
        <v>84</v>
      </c>
      <c r="B63" s="38" t="s">
        <v>85</v>
      </c>
      <c r="C63" s="66">
        <f>+C64+C65</f>
        <v>0</v>
      </c>
      <c r="D63" s="66">
        <f>+D64+D65</f>
        <v>7</v>
      </c>
      <c r="E63" s="66">
        <f>+E64+E65</f>
        <v>5</v>
      </c>
      <c r="F63" s="66">
        <f>+F64+F65</f>
        <v>5</v>
      </c>
      <c r="G63" s="66">
        <f>+G64+G65</f>
        <v>0</v>
      </c>
    </row>
    <row r="64" spans="1:7" s="8" customFormat="1" ht="12.75">
      <c r="A64" s="54" t="s">
        <v>86</v>
      </c>
      <c r="B64" s="39" t="s">
        <v>87</v>
      </c>
      <c r="C64" s="65"/>
      <c r="D64" s="65"/>
      <c r="E64" s="65"/>
      <c r="F64" s="65"/>
      <c r="G64" s="65"/>
    </row>
    <row r="65" spans="1:7" s="8" customFormat="1" ht="12.75">
      <c r="A65" s="54" t="s">
        <v>88</v>
      </c>
      <c r="B65" s="39" t="s">
        <v>89</v>
      </c>
      <c r="C65" s="65"/>
      <c r="D65" s="65">
        <v>7</v>
      </c>
      <c r="E65" s="65">
        <v>5</v>
      </c>
      <c r="F65" s="65">
        <v>5</v>
      </c>
      <c r="G65" s="65"/>
    </row>
    <row r="66" spans="1:7" s="8" customFormat="1" ht="12.75">
      <c r="A66" s="52" t="s">
        <v>245</v>
      </c>
      <c r="B66" s="38" t="s">
        <v>229</v>
      </c>
      <c r="C66" s="63">
        <f>+C67</f>
        <v>0</v>
      </c>
      <c r="D66" s="63">
        <f aca="true" t="shared" si="0" ref="D66:G67">+D67</f>
        <v>0</v>
      </c>
      <c r="E66" s="63">
        <f t="shared" si="0"/>
        <v>0</v>
      </c>
      <c r="F66" s="63">
        <f t="shared" si="0"/>
        <v>0</v>
      </c>
      <c r="G66" s="63">
        <f t="shared" si="0"/>
        <v>0</v>
      </c>
    </row>
    <row r="67" spans="1:7" s="8" customFormat="1" ht="12.75">
      <c r="A67" s="57" t="s">
        <v>246</v>
      </c>
      <c r="B67" s="38" t="s">
        <v>234</v>
      </c>
      <c r="C67" s="63">
        <f>+C68</f>
        <v>0</v>
      </c>
      <c r="D67" s="63">
        <f t="shared" si="0"/>
        <v>0</v>
      </c>
      <c r="E67" s="63">
        <f t="shared" si="0"/>
        <v>0</v>
      </c>
      <c r="F67" s="63">
        <f t="shared" si="0"/>
        <v>0</v>
      </c>
      <c r="G67" s="63">
        <f t="shared" si="0"/>
        <v>0</v>
      </c>
    </row>
    <row r="68" spans="1:7" s="8" customFormat="1" ht="12.75">
      <c r="A68" s="57" t="s">
        <v>247</v>
      </c>
      <c r="B68" s="39" t="s">
        <v>235</v>
      </c>
      <c r="C68" s="65"/>
      <c r="D68" s="65"/>
      <c r="E68" s="65"/>
      <c r="F68" s="65"/>
      <c r="G68" s="65"/>
    </row>
    <row r="69" spans="1:7" s="8" customFormat="1" ht="12.75">
      <c r="A69" s="52" t="s">
        <v>90</v>
      </c>
      <c r="B69" s="38" t="s">
        <v>14</v>
      </c>
      <c r="C69" s="64">
        <f>+C70</f>
        <v>0</v>
      </c>
      <c r="D69" s="64">
        <f>+D70</f>
        <v>0</v>
      </c>
      <c r="E69" s="64">
        <f>+E70</f>
        <v>0</v>
      </c>
      <c r="F69" s="64">
        <f>+F70</f>
        <v>0</v>
      </c>
      <c r="G69" s="64">
        <f>+G70</f>
        <v>0</v>
      </c>
    </row>
    <row r="70" spans="1:7" s="8" customFormat="1" ht="12.75">
      <c r="A70" s="52" t="s">
        <v>91</v>
      </c>
      <c r="B70" s="38" t="s">
        <v>231</v>
      </c>
      <c r="C70" s="64">
        <f>+C71+C76</f>
        <v>0</v>
      </c>
      <c r="D70" s="64">
        <f>+D71+D76</f>
        <v>0</v>
      </c>
      <c r="E70" s="64">
        <f>+E71+E76</f>
        <v>0</v>
      </c>
      <c r="F70" s="64">
        <f>+F71+F76</f>
        <v>0</v>
      </c>
      <c r="G70" s="64">
        <f>+G71+G76</f>
        <v>0</v>
      </c>
    </row>
    <row r="71" spans="1:7" s="8" customFormat="1" ht="12.75">
      <c r="A71" s="52" t="s">
        <v>92</v>
      </c>
      <c r="B71" s="38" t="s">
        <v>236</v>
      </c>
      <c r="C71" s="64">
        <f>+C73+C75+C74+C72</f>
        <v>0</v>
      </c>
      <c r="D71" s="64">
        <f>+D73+D75+D74+D72</f>
        <v>0</v>
      </c>
      <c r="E71" s="64">
        <f>+E73+E75+E74+E72</f>
        <v>0</v>
      </c>
      <c r="F71" s="64">
        <f>+F73+F75+F74+F72</f>
        <v>0</v>
      </c>
      <c r="G71" s="64">
        <f>+G73+G75+G74+G72</f>
        <v>0</v>
      </c>
    </row>
    <row r="72" spans="1:7" s="8" customFormat="1" ht="12.75">
      <c r="A72" s="52"/>
      <c r="B72" s="127" t="s">
        <v>324</v>
      </c>
      <c r="C72" s="64"/>
      <c r="D72" s="64"/>
      <c r="E72" s="64"/>
      <c r="F72" s="64"/>
      <c r="G72" s="64"/>
    </row>
    <row r="73" spans="1:7" s="8" customFormat="1" ht="12.75">
      <c r="A73" s="54" t="s">
        <v>93</v>
      </c>
      <c r="B73" s="39" t="s">
        <v>94</v>
      </c>
      <c r="C73" s="65"/>
      <c r="D73" s="65"/>
      <c r="E73" s="65"/>
      <c r="F73" s="65"/>
      <c r="G73" s="65"/>
    </row>
    <row r="74" spans="1:7" s="8" customFormat="1" ht="12.75">
      <c r="A74" s="54" t="s">
        <v>266</v>
      </c>
      <c r="B74" s="92" t="s">
        <v>267</v>
      </c>
      <c r="C74" s="65"/>
      <c r="D74" s="65"/>
      <c r="E74" s="65"/>
      <c r="F74" s="65"/>
      <c r="G74" s="65"/>
    </row>
    <row r="75" spans="1:7" s="8" customFormat="1" ht="12.75">
      <c r="A75" s="54" t="s">
        <v>95</v>
      </c>
      <c r="B75" s="39" t="s">
        <v>96</v>
      </c>
      <c r="C75" s="65"/>
      <c r="D75" s="65"/>
      <c r="E75" s="65"/>
      <c r="F75" s="65"/>
      <c r="G75" s="65"/>
    </row>
    <row r="76" spans="1:7" s="126" customFormat="1" ht="12.75">
      <c r="A76" s="124"/>
      <c r="B76" s="92" t="s">
        <v>325</v>
      </c>
      <c r="C76" s="125"/>
      <c r="D76" s="125"/>
      <c r="E76" s="125"/>
      <c r="F76" s="125"/>
      <c r="G76" s="125"/>
    </row>
    <row r="77" spans="1:7" s="8" customFormat="1" ht="12.75">
      <c r="A77" s="54" t="s">
        <v>23</v>
      </c>
      <c r="B77" s="38" t="s">
        <v>97</v>
      </c>
      <c r="C77" s="65"/>
      <c r="D77" s="65"/>
      <c r="E77" s="65"/>
      <c r="F77" s="65"/>
      <c r="G77" s="65"/>
    </row>
    <row r="78" spans="1:7" s="8" customFormat="1" ht="12.75">
      <c r="A78" s="54" t="s">
        <v>98</v>
      </c>
      <c r="B78" s="38" t="s">
        <v>360</v>
      </c>
      <c r="C78" s="130">
        <f>+C40-C80+C21+C69+C153</f>
        <v>0</v>
      </c>
      <c r="D78" s="130">
        <f>+D40-D80+D21+D69+D153</f>
        <v>3429.2299999999886</v>
      </c>
      <c r="E78" s="130">
        <f>+E40-E80+E21+E69+E153</f>
        <v>1984.5300000000466</v>
      </c>
      <c r="F78" s="130">
        <f>+F40-F80+F21+F69+F153</f>
        <v>1983.7400000000302</v>
      </c>
      <c r="G78" s="130">
        <f>+G40-G80+G21+G69+G153</f>
        <v>201.96000000000333</v>
      </c>
    </row>
    <row r="79" spans="1:7" s="8" customFormat="1" ht="12.75">
      <c r="A79" s="54"/>
      <c r="B79" s="143" t="s">
        <v>122</v>
      </c>
      <c r="C79" s="63"/>
      <c r="D79" s="63"/>
      <c r="E79" s="63"/>
      <c r="F79" s="63"/>
      <c r="G79" s="63"/>
    </row>
    <row r="80" spans="1:7" s="83" customFormat="1" ht="15">
      <c r="A80" s="80"/>
      <c r="B80" s="81" t="s">
        <v>63</v>
      </c>
      <c r="C80" s="82">
        <f>+C81+C112+C133+C137+C148+C150</f>
        <v>224228.37</v>
      </c>
      <c r="D80" s="82">
        <f>+D81+D112+D133+D137+D148+D150</f>
        <v>227707.37</v>
      </c>
      <c r="E80" s="82">
        <f>+E81+E112+E133+E137+E148+E150</f>
        <v>199325.81999999998</v>
      </c>
      <c r="F80" s="82">
        <f>+F81+F112+F133+F137+F148+F150</f>
        <v>199325.77000000002</v>
      </c>
      <c r="G80" s="82">
        <f>+G81+G112+G133+G137+G148+G150</f>
        <v>22703.949999999997</v>
      </c>
    </row>
    <row r="81" spans="1:7" s="8" customFormat="1" ht="25.5">
      <c r="A81" s="52" t="s">
        <v>99</v>
      </c>
      <c r="B81" s="38" t="s">
        <v>100</v>
      </c>
      <c r="C81" s="64">
        <f>+C82+C87+C97+C108+C110</f>
        <v>87216</v>
      </c>
      <c r="D81" s="64">
        <f>+D82+D87+D97+D108+D110</f>
        <v>90385</v>
      </c>
      <c r="E81" s="64">
        <f>+E82+E87+E97+E108+E110</f>
        <v>82887.23000000001</v>
      </c>
      <c r="F81" s="64">
        <f>+F82+F87+F97+F108+F110</f>
        <v>82887.23000000001</v>
      </c>
      <c r="G81" s="64">
        <f>+G82+G87+G97+G108+G110</f>
        <v>9648.96</v>
      </c>
    </row>
    <row r="82" spans="1:7" s="8" customFormat="1" ht="12.75">
      <c r="A82" s="54" t="s">
        <v>101</v>
      </c>
      <c r="B82" s="72" t="s">
        <v>237</v>
      </c>
      <c r="C82" s="130">
        <f>+C83+C84+C85</f>
        <v>63531</v>
      </c>
      <c r="D82" s="130">
        <f>+D83+D84+D85</f>
        <v>68934</v>
      </c>
      <c r="E82" s="130">
        <f>+E83+E84+E85</f>
        <v>62285.23</v>
      </c>
      <c r="F82" s="130">
        <f>+F83+F84+F85</f>
        <v>62285.23</v>
      </c>
      <c r="G82" s="130">
        <f>+G83+G84+G85</f>
        <v>6411.96</v>
      </c>
    </row>
    <row r="83" spans="1:7" s="8" customFormat="1" ht="12.75">
      <c r="A83" s="54"/>
      <c r="B83" s="92" t="s">
        <v>280</v>
      </c>
      <c r="C83" s="65">
        <v>60710</v>
      </c>
      <c r="D83" s="65">
        <v>65649</v>
      </c>
      <c r="E83" s="65">
        <v>59704.01</v>
      </c>
      <c r="F83" s="65">
        <v>59704.01</v>
      </c>
      <c r="G83" s="65">
        <v>6176.09</v>
      </c>
    </row>
    <row r="84" spans="1:7" s="8" customFormat="1" ht="12.75">
      <c r="A84" s="54"/>
      <c r="B84" s="92" t="s">
        <v>297</v>
      </c>
      <c r="C84" s="65">
        <v>42</v>
      </c>
      <c r="D84" s="65">
        <v>42</v>
      </c>
      <c r="E84" s="65">
        <v>41.39</v>
      </c>
      <c r="F84" s="65">
        <v>41.39</v>
      </c>
      <c r="G84" s="65">
        <v>5.8</v>
      </c>
    </row>
    <row r="85" spans="1:7" s="8" customFormat="1" ht="38.25">
      <c r="A85" s="54"/>
      <c r="B85" s="92" t="s">
        <v>298</v>
      </c>
      <c r="C85" s="65">
        <v>2779</v>
      </c>
      <c r="D85" s="65">
        <v>3243</v>
      </c>
      <c r="E85" s="65">
        <v>2539.83</v>
      </c>
      <c r="F85" s="65">
        <v>2539.83</v>
      </c>
      <c r="G85" s="65">
        <v>230.07</v>
      </c>
    </row>
    <row r="86" spans="1:7" s="8" customFormat="1" ht="12.75">
      <c r="A86" s="54"/>
      <c r="B86" s="143" t="s">
        <v>122</v>
      </c>
      <c r="C86" s="65"/>
      <c r="D86" s="65"/>
      <c r="E86" s="65"/>
      <c r="F86" s="65">
        <v>-3.87</v>
      </c>
      <c r="G86" s="65">
        <v>-0.25</v>
      </c>
    </row>
    <row r="87" spans="1:7" s="8" customFormat="1" ht="25.5">
      <c r="A87" s="54" t="s">
        <v>102</v>
      </c>
      <c r="B87" s="38" t="s">
        <v>331</v>
      </c>
      <c r="C87" s="125">
        <f>C88+C89+C90+C91+C92+C93+C94+C95</f>
        <v>19508</v>
      </c>
      <c r="D87" s="125">
        <f>D88+D89+D90+D91+D92+D93+D94+D95</f>
        <v>17520</v>
      </c>
      <c r="E87" s="125">
        <f>E88+E89+E90+E91+E92+E93+E94+E95</f>
        <v>17520</v>
      </c>
      <c r="F87" s="125">
        <f>F88+F89+F90+F91+F92+F93+F94+F95</f>
        <v>17520</v>
      </c>
      <c r="G87" s="125">
        <f>G88+G89+G90+G91+G92+G93+G94+G95</f>
        <v>2977</v>
      </c>
    </row>
    <row r="88" spans="1:7" s="8" customFormat="1" ht="12.75">
      <c r="A88" s="54"/>
      <c r="B88" s="144" t="s">
        <v>332</v>
      </c>
      <c r="C88" s="65">
        <v>180</v>
      </c>
      <c r="D88" s="65">
        <v>151</v>
      </c>
      <c r="E88" s="65">
        <v>151</v>
      </c>
      <c r="F88" s="65">
        <v>151</v>
      </c>
      <c r="G88" s="65">
        <v>41</v>
      </c>
    </row>
    <row r="89" spans="1:7" s="8" customFormat="1" ht="12.75">
      <c r="A89" s="54"/>
      <c r="B89" s="144" t="s">
        <v>333</v>
      </c>
      <c r="C89" s="65"/>
      <c r="D89" s="65"/>
      <c r="E89" s="65"/>
      <c r="F89" s="65"/>
      <c r="G89" s="65"/>
    </row>
    <row r="90" spans="1:7" s="8" customFormat="1" ht="12.75">
      <c r="A90" s="54"/>
      <c r="B90" s="144" t="s">
        <v>334</v>
      </c>
      <c r="C90" s="65">
        <v>1214</v>
      </c>
      <c r="D90" s="65">
        <v>442</v>
      </c>
      <c r="E90" s="65">
        <v>442</v>
      </c>
      <c r="F90" s="65">
        <v>442</v>
      </c>
      <c r="G90" s="65">
        <v>17</v>
      </c>
    </row>
    <row r="91" spans="1:7" s="8" customFormat="1" ht="12.75">
      <c r="A91" s="54"/>
      <c r="B91" s="144" t="s">
        <v>335</v>
      </c>
      <c r="C91" s="65">
        <v>10378</v>
      </c>
      <c r="D91" s="65">
        <v>9925</v>
      </c>
      <c r="E91" s="65">
        <v>9925</v>
      </c>
      <c r="F91" s="65">
        <v>9925</v>
      </c>
      <c r="G91" s="65">
        <v>2082</v>
      </c>
    </row>
    <row r="92" spans="1:7" s="8" customFormat="1" ht="12.75">
      <c r="A92" s="54"/>
      <c r="B92" s="145" t="s">
        <v>336</v>
      </c>
      <c r="C92" s="65"/>
      <c r="D92" s="65"/>
      <c r="E92" s="65"/>
      <c r="F92" s="65"/>
      <c r="G92" s="65"/>
    </row>
    <row r="93" spans="1:7" s="8" customFormat="1" ht="24">
      <c r="A93" s="54"/>
      <c r="B93" s="144" t="s">
        <v>337</v>
      </c>
      <c r="C93" s="65">
        <v>791</v>
      </c>
      <c r="D93" s="65">
        <v>690</v>
      </c>
      <c r="E93" s="65">
        <v>690</v>
      </c>
      <c r="F93" s="65">
        <v>690</v>
      </c>
      <c r="G93" s="65">
        <v>135</v>
      </c>
    </row>
    <row r="94" spans="1:7" s="8" customFormat="1" ht="12.75">
      <c r="A94" s="54"/>
      <c r="B94" s="146" t="s">
        <v>338</v>
      </c>
      <c r="C94" s="65">
        <v>6945</v>
      </c>
      <c r="D94" s="65">
        <v>6312</v>
      </c>
      <c r="E94" s="65">
        <v>6312</v>
      </c>
      <c r="F94" s="65">
        <v>6312</v>
      </c>
      <c r="G94" s="65">
        <v>702</v>
      </c>
    </row>
    <row r="95" spans="1:7" s="8" customFormat="1" ht="12.75">
      <c r="A95" s="54"/>
      <c r="B95" s="146" t="s">
        <v>339</v>
      </c>
      <c r="C95" s="65"/>
      <c r="D95" s="65"/>
      <c r="E95" s="65"/>
      <c r="F95" s="65"/>
      <c r="G95" s="65"/>
    </row>
    <row r="96" spans="1:7" s="8" customFormat="1" ht="12.75">
      <c r="A96" s="54"/>
      <c r="B96" s="143" t="s">
        <v>122</v>
      </c>
      <c r="C96" s="65"/>
      <c r="D96" s="65"/>
      <c r="E96" s="65"/>
      <c r="F96" s="65">
        <v>-13.06</v>
      </c>
      <c r="G96" s="65">
        <v>-0.24</v>
      </c>
    </row>
    <row r="97" spans="1:7" s="8" customFormat="1" ht="25.5">
      <c r="A97" s="54" t="s">
        <v>103</v>
      </c>
      <c r="B97" s="38" t="s">
        <v>341</v>
      </c>
      <c r="C97" s="125">
        <f>C98+C99+C100+C101+C102+C103+C104+C105+C106</f>
        <v>1366</v>
      </c>
      <c r="D97" s="125">
        <f>D98+D99+D100+D101+D102+D103+D104+D105+D106</f>
        <v>1125</v>
      </c>
      <c r="E97" s="125">
        <f>E98+E99+E100+E101+E102+E103+E104+E105+E106</f>
        <v>1125</v>
      </c>
      <c r="F97" s="125">
        <f>F98+F99+F100+F101+F102+F103+F104+F105+F106</f>
        <v>1125</v>
      </c>
      <c r="G97" s="125">
        <f>G98+G99+G100+G101+G102+G103+G104+G105+G106</f>
        <v>240</v>
      </c>
    </row>
    <row r="98" spans="1:7" s="8" customFormat="1" ht="12.75">
      <c r="A98" s="54"/>
      <c r="B98" s="144" t="s">
        <v>335</v>
      </c>
      <c r="C98" s="65">
        <v>1365</v>
      </c>
      <c r="D98" s="65">
        <v>1125</v>
      </c>
      <c r="E98" s="65">
        <v>1125</v>
      </c>
      <c r="F98" s="65">
        <v>1125</v>
      </c>
      <c r="G98" s="65">
        <v>240</v>
      </c>
    </row>
    <row r="99" spans="1:7" s="8" customFormat="1" ht="25.5">
      <c r="A99" s="54"/>
      <c r="B99" s="147" t="s">
        <v>342</v>
      </c>
      <c r="C99" s="65"/>
      <c r="D99" s="65"/>
      <c r="E99" s="65"/>
      <c r="F99" s="65"/>
      <c r="G99" s="65"/>
    </row>
    <row r="100" spans="1:7" s="8" customFormat="1" ht="12.75">
      <c r="A100" s="54"/>
      <c r="B100" s="148" t="s">
        <v>343</v>
      </c>
      <c r="C100" s="65">
        <v>1</v>
      </c>
      <c r="D100" s="65"/>
      <c r="E100" s="65"/>
      <c r="F100" s="65"/>
      <c r="G100" s="65"/>
    </row>
    <row r="101" spans="1:7" s="8" customFormat="1" ht="24">
      <c r="A101" s="54"/>
      <c r="B101" s="148" t="s">
        <v>344</v>
      </c>
      <c r="C101" s="65"/>
      <c r="D101" s="65"/>
      <c r="E101" s="65"/>
      <c r="F101" s="65"/>
      <c r="G101" s="65"/>
    </row>
    <row r="102" spans="1:7" s="8" customFormat="1" ht="12.75">
      <c r="A102" s="54"/>
      <c r="B102" s="148" t="s">
        <v>345</v>
      </c>
      <c r="C102" s="65"/>
      <c r="D102" s="65"/>
      <c r="E102" s="65"/>
      <c r="F102" s="65"/>
      <c r="G102" s="65"/>
    </row>
    <row r="103" spans="1:7" s="8" customFormat="1" ht="12.75">
      <c r="A103" s="54"/>
      <c r="B103" s="144" t="s">
        <v>332</v>
      </c>
      <c r="C103" s="65"/>
      <c r="D103" s="65"/>
      <c r="E103" s="65"/>
      <c r="F103" s="65"/>
      <c r="G103" s="65"/>
    </row>
    <row r="104" spans="1:7" s="8" customFormat="1" ht="12.75">
      <c r="A104" s="54"/>
      <c r="B104" s="148" t="s">
        <v>346</v>
      </c>
      <c r="C104" s="65"/>
      <c r="D104" s="65"/>
      <c r="E104" s="65"/>
      <c r="F104" s="65"/>
      <c r="G104" s="65"/>
    </row>
    <row r="105" spans="1:7" s="8" customFormat="1" ht="12.75">
      <c r="A105" s="54"/>
      <c r="B105" s="149" t="s">
        <v>347</v>
      </c>
      <c r="C105" s="65"/>
      <c r="D105" s="65"/>
      <c r="E105" s="65"/>
      <c r="F105" s="65"/>
      <c r="G105" s="65"/>
    </row>
    <row r="106" spans="1:7" s="8" customFormat="1" ht="25.5">
      <c r="A106" s="54"/>
      <c r="B106" s="149" t="s">
        <v>379</v>
      </c>
      <c r="C106" s="65"/>
      <c r="D106" s="65"/>
      <c r="E106" s="65"/>
      <c r="F106" s="65"/>
      <c r="G106" s="65"/>
    </row>
    <row r="107" spans="1:7" s="8" customFormat="1" ht="12.75">
      <c r="A107" s="54"/>
      <c r="B107" s="143" t="s">
        <v>122</v>
      </c>
      <c r="C107" s="65"/>
      <c r="D107" s="65"/>
      <c r="E107" s="65"/>
      <c r="F107" s="65"/>
      <c r="G107" s="65"/>
    </row>
    <row r="108" spans="1:7" s="8" customFormat="1" ht="12.75">
      <c r="A108" s="54" t="s">
        <v>104</v>
      </c>
      <c r="B108" s="131" t="s">
        <v>354</v>
      </c>
      <c r="C108" s="130"/>
      <c r="D108" s="130"/>
      <c r="E108" s="130"/>
      <c r="F108" s="130"/>
      <c r="G108" s="130"/>
    </row>
    <row r="109" spans="1:7" s="8" customFormat="1" ht="12.75">
      <c r="A109" s="54"/>
      <c r="B109" s="143" t="s">
        <v>122</v>
      </c>
      <c r="C109" s="63"/>
      <c r="D109" s="63"/>
      <c r="E109" s="63"/>
      <c r="F109" s="63"/>
      <c r="G109" s="63"/>
    </row>
    <row r="110" spans="1:7" s="8" customFormat="1" ht="12.75">
      <c r="A110" s="54" t="s">
        <v>105</v>
      </c>
      <c r="B110" s="39" t="s">
        <v>355</v>
      </c>
      <c r="C110" s="125">
        <v>2811</v>
      </c>
      <c r="D110" s="125">
        <v>2806</v>
      </c>
      <c r="E110" s="125">
        <v>1957</v>
      </c>
      <c r="F110" s="125">
        <v>1957</v>
      </c>
      <c r="G110" s="125">
        <v>20</v>
      </c>
    </row>
    <row r="111" spans="1:7" s="8" customFormat="1" ht="12.75">
      <c r="A111" s="54"/>
      <c r="B111" s="143" t="s">
        <v>122</v>
      </c>
      <c r="C111" s="65"/>
      <c r="D111" s="65"/>
      <c r="E111" s="65"/>
      <c r="F111" s="65"/>
      <c r="G111" s="65"/>
    </row>
    <row r="112" spans="1:7" s="8" customFormat="1" ht="12.75">
      <c r="A112" s="52" t="s">
        <v>106</v>
      </c>
      <c r="B112" s="38" t="s">
        <v>107</v>
      </c>
      <c r="C112" s="64">
        <f>+C113+C117+C119+C123+C129</f>
        <v>38729.479999999996</v>
      </c>
      <c r="D112" s="64">
        <f>+D113+D117+D119+D123+D129</f>
        <v>37493.479999999996</v>
      </c>
      <c r="E112" s="64">
        <f>+E113+E117+E119+E123+E129</f>
        <v>26812.009999999995</v>
      </c>
      <c r="F112" s="64">
        <f>+F113+F117+F119+F123+F129</f>
        <v>26811.99</v>
      </c>
      <c r="G112" s="64">
        <f>+G113+G117+G119+G123+G129</f>
        <v>3411.07</v>
      </c>
    </row>
    <row r="113" spans="1:7" s="73" customFormat="1" ht="12.75">
      <c r="A113" s="71" t="s">
        <v>108</v>
      </c>
      <c r="B113" s="72" t="s">
        <v>240</v>
      </c>
      <c r="C113" s="132">
        <f>+C114+C115</f>
        <v>25163.48</v>
      </c>
      <c r="D113" s="132">
        <f>+D114+D115</f>
        <v>24797.48</v>
      </c>
      <c r="E113" s="132">
        <f>+E114+E115</f>
        <v>18315.489999999998</v>
      </c>
      <c r="F113" s="132">
        <f>+F114+F115</f>
        <v>18315.48</v>
      </c>
      <c r="G113" s="132">
        <f>+G114+G115</f>
        <v>2110.63</v>
      </c>
    </row>
    <row r="114" spans="1:7" s="8" customFormat="1" ht="12.75">
      <c r="A114" s="54"/>
      <c r="B114" s="55" t="s">
        <v>109</v>
      </c>
      <c r="C114" s="65">
        <v>23526</v>
      </c>
      <c r="D114" s="65">
        <v>23160</v>
      </c>
      <c r="E114" s="65">
        <v>16814.01</v>
      </c>
      <c r="F114" s="65">
        <v>16814</v>
      </c>
      <c r="G114" s="65">
        <v>1930</v>
      </c>
    </row>
    <row r="115" spans="1:7" s="8" customFormat="1" ht="12.75">
      <c r="A115" s="54"/>
      <c r="B115" s="55" t="s">
        <v>110</v>
      </c>
      <c r="C115" s="65">
        <v>1637.48</v>
      </c>
      <c r="D115" s="65">
        <v>1637.48</v>
      </c>
      <c r="E115" s="65">
        <v>1501.48</v>
      </c>
      <c r="F115" s="65">
        <v>1501.48</v>
      </c>
      <c r="G115" s="65">
        <v>180.63</v>
      </c>
    </row>
    <row r="116" spans="1:7" s="8" customFormat="1" ht="12.75">
      <c r="A116" s="54"/>
      <c r="B116" s="143" t="s">
        <v>122</v>
      </c>
      <c r="C116" s="65"/>
      <c r="D116" s="65"/>
      <c r="E116" s="65"/>
      <c r="F116" s="65">
        <v>-47.45</v>
      </c>
      <c r="G116" s="65">
        <v>-3.37</v>
      </c>
    </row>
    <row r="117" spans="1:7" s="8" customFormat="1" ht="12.75">
      <c r="A117" s="54" t="s">
        <v>111</v>
      </c>
      <c r="B117" s="41" t="s">
        <v>356</v>
      </c>
      <c r="C117" s="125">
        <v>6656</v>
      </c>
      <c r="D117" s="125">
        <v>6381</v>
      </c>
      <c r="E117" s="125">
        <v>4372.6</v>
      </c>
      <c r="F117" s="125">
        <v>4372.6</v>
      </c>
      <c r="G117" s="125">
        <v>538.05</v>
      </c>
    </row>
    <row r="118" spans="1:7" s="8" customFormat="1" ht="12.75">
      <c r="A118" s="54"/>
      <c r="B118" s="143" t="s">
        <v>122</v>
      </c>
      <c r="C118" s="65"/>
      <c r="D118" s="65"/>
      <c r="E118" s="65"/>
      <c r="F118" s="65">
        <v>-3.57</v>
      </c>
      <c r="G118" s="65"/>
    </row>
    <row r="119" spans="1:7" s="73" customFormat="1" ht="12.75">
      <c r="A119" s="71" t="s">
        <v>112</v>
      </c>
      <c r="B119" s="74" t="s">
        <v>241</v>
      </c>
      <c r="C119" s="133">
        <f>+C120+C121</f>
        <v>882</v>
      </c>
      <c r="D119" s="133">
        <f>+D120+D121</f>
        <v>756</v>
      </c>
      <c r="E119" s="133">
        <f>+E120+E121</f>
        <v>281.8</v>
      </c>
      <c r="F119" s="133">
        <f>+F120+F121</f>
        <v>281.79</v>
      </c>
      <c r="G119" s="133">
        <f>+G120+G121</f>
        <v>145.35</v>
      </c>
    </row>
    <row r="120" spans="1:7" s="8" customFormat="1" ht="12.75">
      <c r="A120" s="54"/>
      <c r="B120" s="55" t="s">
        <v>109</v>
      </c>
      <c r="C120" s="65">
        <v>882</v>
      </c>
      <c r="D120" s="65">
        <v>756</v>
      </c>
      <c r="E120" s="65">
        <v>281.8</v>
      </c>
      <c r="F120" s="65">
        <v>281.79</v>
      </c>
      <c r="G120" s="65">
        <v>145.35</v>
      </c>
    </row>
    <row r="121" spans="1:7" s="8" customFormat="1" ht="25.5">
      <c r="A121" s="54"/>
      <c r="B121" s="55" t="s">
        <v>244</v>
      </c>
      <c r="C121" s="65"/>
      <c r="D121" s="65"/>
      <c r="E121" s="65"/>
      <c r="F121" s="65"/>
      <c r="G121" s="65"/>
    </row>
    <row r="122" spans="1:7" s="8" customFormat="1" ht="12.75">
      <c r="A122" s="54"/>
      <c r="B122" s="143" t="s">
        <v>122</v>
      </c>
      <c r="C122" s="65"/>
      <c r="D122" s="65"/>
      <c r="E122" s="65"/>
      <c r="F122" s="65"/>
      <c r="G122" s="65"/>
    </row>
    <row r="123" spans="1:7" s="73" customFormat="1" ht="12.75">
      <c r="A123" s="71" t="s">
        <v>113</v>
      </c>
      <c r="B123" s="74" t="s">
        <v>242</v>
      </c>
      <c r="C123" s="132">
        <f>+C124+C126+C127</f>
        <v>5075</v>
      </c>
      <c r="D123" s="132">
        <f>+D124+D126+D127</f>
        <v>4698</v>
      </c>
      <c r="E123" s="132">
        <f>+E124+E126+E127</f>
        <v>3254.37</v>
      </c>
      <c r="F123" s="132">
        <f>+F124+F126+F127</f>
        <v>3254.37</v>
      </c>
      <c r="G123" s="132">
        <f>+G124+G126+G127</f>
        <v>515.9</v>
      </c>
    </row>
    <row r="124" spans="1:7" s="8" customFormat="1" ht="12.75">
      <c r="A124" s="54"/>
      <c r="B124" s="92" t="s">
        <v>329</v>
      </c>
      <c r="C124" s="65">
        <v>5064</v>
      </c>
      <c r="D124" s="65">
        <v>4689</v>
      </c>
      <c r="E124" s="65">
        <v>3245.37</v>
      </c>
      <c r="F124" s="65">
        <v>3245.37</v>
      </c>
      <c r="G124" s="65">
        <v>514.9</v>
      </c>
    </row>
    <row r="125" spans="1:7" s="8" customFormat="1" ht="12.75">
      <c r="A125" s="54"/>
      <c r="B125" s="92" t="s">
        <v>327</v>
      </c>
      <c r="C125" s="65">
        <v>4</v>
      </c>
      <c r="D125" s="65">
        <v>4</v>
      </c>
      <c r="E125" s="65">
        <v>4</v>
      </c>
      <c r="F125" s="65">
        <v>4</v>
      </c>
      <c r="G125" s="65"/>
    </row>
    <row r="126" spans="1:7" s="8" customFormat="1" ht="25.5">
      <c r="A126" s="54"/>
      <c r="B126" s="92" t="s">
        <v>326</v>
      </c>
      <c r="C126" s="65"/>
      <c r="D126" s="65"/>
      <c r="E126" s="65"/>
      <c r="F126" s="65"/>
      <c r="G126" s="65"/>
    </row>
    <row r="127" spans="1:7" s="8" customFormat="1" ht="25.5">
      <c r="A127" s="54"/>
      <c r="B127" s="92" t="s">
        <v>328</v>
      </c>
      <c r="C127" s="65">
        <v>11</v>
      </c>
      <c r="D127" s="65">
        <v>9</v>
      </c>
      <c r="E127" s="65">
        <v>9</v>
      </c>
      <c r="F127" s="65">
        <v>9</v>
      </c>
      <c r="G127" s="65">
        <v>1</v>
      </c>
    </row>
    <row r="128" spans="1:7" s="8" customFormat="1" ht="12.75">
      <c r="A128" s="54"/>
      <c r="B128" s="143" t="s">
        <v>122</v>
      </c>
      <c r="C128" s="65"/>
      <c r="D128" s="65"/>
      <c r="E128" s="65"/>
      <c r="F128" s="65">
        <v>-3.41</v>
      </c>
      <c r="G128" s="65"/>
    </row>
    <row r="129" spans="1:7" s="73" customFormat="1" ht="25.5">
      <c r="A129" s="71" t="s">
        <v>114</v>
      </c>
      <c r="B129" s="74" t="s">
        <v>243</v>
      </c>
      <c r="C129" s="133">
        <f>+C130+C131</f>
        <v>953</v>
      </c>
      <c r="D129" s="133">
        <f>+D130+D131</f>
        <v>861</v>
      </c>
      <c r="E129" s="133">
        <f>+E130+E131</f>
        <v>587.75</v>
      </c>
      <c r="F129" s="133">
        <f>+F130+F131</f>
        <v>587.75</v>
      </c>
      <c r="G129" s="133">
        <f>+G130+G131</f>
        <v>101.14</v>
      </c>
    </row>
    <row r="130" spans="1:7" s="73" customFormat="1" ht="12.75">
      <c r="A130" s="71"/>
      <c r="B130" s="55" t="s">
        <v>109</v>
      </c>
      <c r="C130" s="75">
        <v>953</v>
      </c>
      <c r="D130" s="75">
        <v>861</v>
      </c>
      <c r="E130" s="75">
        <v>587.75</v>
      </c>
      <c r="F130" s="75">
        <v>587.75</v>
      </c>
      <c r="G130" s="75">
        <v>101.14</v>
      </c>
    </row>
    <row r="131" spans="1:7" s="8" customFormat="1" ht="25.5">
      <c r="A131" s="54"/>
      <c r="B131" s="55" t="s">
        <v>244</v>
      </c>
      <c r="C131" s="65"/>
      <c r="D131" s="65"/>
      <c r="E131" s="65"/>
      <c r="F131" s="65"/>
      <c r="G131" s="65"/>
    </row>
    <row r="132" spans="1:7" s="8" customFormat="1" ht="12.75">
      <c r="A132" s="54"/>
      <c r="B132" s="143" t="s">
        <v>122</v>
      </c>
      <c r="C132" s="65"/>
      <c r="D132" s="65"/>
      <c r="E132" s="65"/>
      <c r="F132" s="65">
        <v>-2.23</v>
      </c>
      <c r="G132" s="65"/>
    </row>
    <row r="133" spans="1:7" s="8" customFormat="1" ht="17.25" customHeight="1">
      <c r="A133" s="52" t="s">
        <v>115</v>
      </c>
      <c r="B133" s="38" t="s">
        <v>277</v>
      </c>
      <c r="C133" s="125">
        <f>+C134+C135</f>
        <v>0</v>
      </c>
      <c r="D133" s="125">
        <f>+D134+D135</f>
        <v>0</v>
      </c>
      <c r="E133" s="125">
        <f>+E134+E135</f>
        <v>0</v>
      </c>
      <c r="F133" s="125">
        <f>+F134+F135</f>
        <v>0</v>
      </c>
      <c r="G133" s="125">
        <f>+G134+G135</f>
        <v>0</v>
      </c>
    </row>
    <row r="134" spans="1:7" s="8" customFormat="1" ht="12.75">
      <c r="A134" s="52"/>
      <c r="B134" s="92" t="s">
        <v>278</v>
      </c>
      <c r="C134" s="65"/>
      <c r="D134" s="65"/>
      <c r="E134" s="65"/>
      <c r="F134" s="65"/>
      <c r="G134" s="65"/>
    </row>
    <row r="135" spans="1:7" s="8" customFormat="1" ht="12.75">
      <c r="A135" s="52"/>
      <c r="B135" s="92" t="s">
        <v>279</v>
      </c>
      <c r="C135" s="65"/>
      <c r="D135" s="65"/>
      <c r="E135" s="65"/>
      <c r="F135" s="65"/>
      <c r="G135" s="65"/>
    </row>
    <row r="136" spans="1:7" s="8" customFormat="1" ht="12.75">
      <c r="A136" s="52"/>
      <c r="B136" s="143" t="s">
        <v>122</v>
      </c>
      <c r="C136" s="65"/>
      <c r="D136" s="65"/>
      <c r="E136" s="65"/>
      <c r="F136" s="65"/>
      <c r="G136" s="65"/>
    </row>
    <row r="137" spans="1:7" s="8" customFormat="1" ht="12.75">
      <c r="A137" s="52" t="s">
        <v>116</v>
      </c>
      <c r="B137" s="38" t="s">
        <v>117</v>
      </c>
      <c r="C137" s="64">
        <f>+C138+C146</f>
        <v>95156</v>
      </c>
      <c r="D137" s="64">
        <f>+D138+D146</f>
        <v>96778</v>
      </c>
      <c r="E137" s="64">
        <f>+E138+E146</f>
        <v>88549.76</v>
      </c>
      <c r="F137" s="64">
        <f>+F138+F146</f>
        <v>88549.75</v>
      </c>
      <c r="G137" s="64">
        <f>+G138+G146</f>
        <v>9433.67</v>
      </c>
    </row>
    <row r="138" spans="1:7" s="8" customFormat="1" ht="12.75">
      <c r="A138" s="54" t="s">
        <v>118</v>
      </c>
      <c r="B138" s="39" t="s">
        <v>268</v>
      </c>
      <c r="C138" s="125">
        <f>C139+C140</f>
        <v>95156</v>
      </c>
      <c r="D138" s="125">
        <f>D139+D140</f>
        <v>96778</v>
      </c>
      <c r="E138" s="125">
        <f>E139+E140</f>
        <v>88549.76</v>
      </c>
      <c r="F138" s="125">
        <f>F139+F140</f>
        <v>88549.75</v>
      </c>
      <c r="G138" s="125">
        <f>G139+G140</f>
        <v>9433.67</v>
      </c>
    </row>
    <row r="139" spans="1:7" s="8" customFormat="1" ht="12.75">
      <c r="A139" s="54"/>
      <c r="B139" s="92" t="s">
        <v>280</v>
      </c>
      <c r="C139" s="65">
        <v>95156</v>
      </c>
      <c r="D139" s="65">
        <v>96778</v>
      </c>
      <c r="E139" s="65">
        <v>88549.76</v>
      </c>
      <c r="F139" s="65">
        <v>88549.75</v>
      </c>
      <c r="G139" s="65">
        <v>9433.67</v>
      </c>
    </row>
    <row r="140" spans="1:7" s="8" customFormat="1" ht="25.5">
      <c r="A140" s="54"/>
      <c r="B140" s="128" t="s">
        <v>348</v>
      </c>
      <c r="C140" s="65">
        <f>C141+C142+C143+C144</f>
        <v>0</v>
      </c>
      <c r="D140" s="65">
        <f>D141+D142+D143+D144</f>
        <v>0</v>
      </c>
      <c r="E140" s="65">
        <f>E141+E142+E143+E144</f>
        <v>0</v>
      </c>
      <c r="F140" s="65">
        <f>F141+F142+F143+F144</f>
        <v>0</v>
      </c>
      <c r="G140" s="65">
        <f>G141+G142+G143+G144</f>
        <v>0</v>
      </c>
    </row>
    <row r="141" spans="1:7" s="8" customFormat="1" ht="12.75">
      <c r="A141" s="54"/>
      <c r="B141" s="150" t="s">
        <v>349</v>
      </c>
      <c r="C141" s="65"/>
      <c r="D141" s="65"/>
      <c r="E141" s="65"/>
      <c r="F141" s="65"/>
      <c r="G141" s="65"/>
    </row>
    <row r="142" spans="1:7" s="8" customFormat="1" ht="25.5">
      <c r="A142" s="54"/>
      <c r="B142" s="150" t="s">
        <v>350</v>
      </c>
      <c r="C142" s="65"/>
      <c r="D142" s="65"/>
      <c r="E142" s="65"/>
      <c r="F142" s="65"/>
      <c r="G142" s="65"/>
    </row>
    <row r="143" spans="1:7" s="8" customFormat="1" ht="25.5">
      <c r="A143" s="54"/>
      <c r="B143" s="150" t="s">
        <v>351</v>
      </c>
      <c r="C143" s="65"/>
      <c r="D143" s="65"/>
      <c r="E143" s="65"/>
      <c r="F143" s="65"/>
      <c r="G143" s="65"/>
    </row>
    <row r="144" spans="1:7" s="8" customFormat="1" ht="25.5">
      <c r="A144" s="54"/>
      <c r="B144" s="150" t="s">
        <v>352</v>
      </c>
      <c r="C144" s="65"/>
      <c r="D144" s="65"/>
      <c r="E144" s="65"/>
      <c r="F144" s="65"/>
      <c r="G144" s="65"/>
    </row>
    <row r="145" spans="1:7" s="8" customFormat="1" ht="12.75">
      <c r="A145" s="54"/>
      <c r="B145" s="143" t="s">
        <v>122</v>
      </c>
      <c r="C145" s="65"/>
      <c r="D145" s="65"/>
      <c r="E145" s="65"/>
      <c r="F145" s="65">
        <v>-23.57</v>
      </c>
      <c r="G145" s="65"/>
    </row>
    <row r="146" spans="1:7" s="8" customFormat="1" ht="12.75">
      <c r="A146" s="54" t="s">
        <v>119</v>
      </c>
      <c r="B146" s="39" t="s">
        <v>357</v>
      </c>
      <c r="C146" s="125"/>
      <c r="D146" s="125"/>
      <c r="E146" s="125"/>
      <c r="F146" s="125"/>
      <c r="G146" s="125"/>
    </row>
    <row r="147" spans="1:7" s="8" customFormat="1" ht="12.75">
      <c r="A147" s="54"/>
      <c r="B147" s="143" t="s">
        <v>122</v>
      </c>
      <c r="C147" s="65"/>
      <c r="D147" s="65"/>
      <c r="E147" s="65"/>
      <c r="F147" s="65"/>
      <c r="G147" s="65"/>
    </row>
    <row r="148" spans="1:7" s="8" customFormat="1" ht="12.75">
      <c r="A148" s="52" t="s">
        <v>120</v>
      </c>
      <c r="B148" s="38" t="s">
        <v>358</v>
      </c>
      <c r="C148" s="125">
        <v>722</v>
      </c>
      <c r="D148" s="125">
        <v>646</v>
      </c>
      <c r="E148" s="125">
        <v>442.58</v>
      </c>
      <c r="F148" s="125">
        <v>442.58</v>
      </c>
      <c r="G148" s="125">
        <v>51.43</v>
      </c>
    </row>
    <row r="149" spans="1:7" s="8" customFormat="1" ht="12.75">
      <c r="A149" s="52"/>
      <c r="B149" s="143" t="s">
        <v>122</v>
      </c>
      <c r="C149" s="65"/>
      <c r="D149" s="65"/>
      <c r="E149" s="65"/>
      <c r="F149" s="65">
        <v>-0.92</v>
      </c>
      <c r="G149" s="65"/>
    </row>
    <row r="150" spans="1:7" s="8" customFormat="1" ht="25.5">
      <c r="A150" s="52" t="s">
        <v>121</v>
      </c>
      <c r="B150" s="38" t="s">
        <v>359</v>
      </c>
      <c r="C150" s="125">
        <v>2404.89</v>
      </c>
      <c r="D150" s="125">
        <v>2404.89</v>
      </c>
      <c r="E150" s="125">
        <v>634.24</v>
      </c>
      <c r="F150" s="125">
        <v>634.22</v>
      </c>
      <c r="G150" s="125">
        <v>158.82</v>
      </c>
    </row>
    <row r="151" spans="1:7" s="8" customFormat="1" ht="12.75">
      <c r="A151" s="52"/>
      <c r="B151" s="143" t="s">
        <v>122</v>
      </c>
      <c r="C151" s="65"/>
      <c r="D151" s="65"/>
      <c r="E151" s="65"/>
      <c r="F151" s="65"/>
      <c r="G151" s="65"/>
    </row>
    <row r="152" spans="1:7" s="8" customFormat="1" ht="25.5">
      <c r="A152" s="56" t="s">
        <v>252</v>
      </c>
      <c r="B152" s="129" t="s">
        <v>353</v>
      </c>
      <c r="C152" s="125">
        <f>C151+C149+C147+C145+C136+C132+C128+C122+C118+C116+C111+C109+C107+C96+C86+C79</f>
        <v>0</v>
      </c>
      <c r="D152" s="125">
        <f>D151+D149+D147+D145+D136+D132+D128+D122+D118+D116+D111+D109+D107+D96+D86+D79</f>
        <v>0</v>
      </c>
      <c r="E152" s="125">
        <f>E151+E149+E147+E145+E136+E132+E128+E122+E118+E116+E111+E109+E107+E96+E86+E79</f>
        <v>0</v>
      </c>
      <c r="F152" s="125">
        <f>F151+F149+F147+F145+F136+F132+F128+F122+F118+F116+F111+F109+F107+F96+F86+F79</f>
        <v>-98.08000000000001</v>
      </c>
      <c r="G152" s="125">
        <f>G151+G149+G147+G145+G136+G132+G128+G122+G118+G116+G111+G109+G107+G96+G86+G79</f>
        <v>-3.8600000000000003</v>
      </c>
    </row>
    <row r="153" spans="1:7" s="8" customFormat="1" ht="25.5">
      <c r="A153" s="119" t="s">
        <v>291</v>
      </c>
      <c r="B153" s="120" t="s">
        <v>288</v>
      </c>
      <c r="C153" s="65">
        <f>+C154+C155</f>
        <v>0</v>
      </c>
      <c r="D153" s="65">
        <f>+D154+D155</f>
        <v>0</v>
      </c>
      <c r="E153" s="65">
        <f>+E154+E155</f>
        <v>0</v>
      </c>
      <c r="F153" s="65">
        <f>+F154+F155</f>
        <v>0</v>
      </c>
      <c r="G153" s="65">
        <f>+G154+G155</f>
        <v>0</v>
      </c>
    </row>
    <row r="154" spans="1:7" s="8" customFormat="1" ht="12.75">
      <c r="A154" s="56" t="s">
        <v>292</v>
      </c>
      <c r="B154" s="121" t="s">
        <v>289</v>
      </c>
      <c r="C154" s="65"/>
      <c r="D154" s="65"/>
      <c r="E154" s="65"/>
      <c r="F154" s="65"/>
      <c r="G154" s="65"/>
    </row>
    <row r="155" spans="1:7" s="8" customFormat="1" ht="12.75">
      <c r="A155" s="56" t="s">
        <v>293</v>
      </c>
      <c r="B155" s="121" t="s">
        <v>290</v>
      </c>
      <c r="C155" s="65"/>
      <c r="D155" s="65"/>
      <c r="E155" s="65"/>
      <c r="F155" s="65"/>
      <c r="G155" s="65"/>
    </row>
    <row r="156" spans="1:7" s="8" customFormat="1" ht="12.75">
      <c r="A156" s="52">
        <v>68.05</v>
      </c>
      <c r="B156" s="42" t="s">
        <v>238</v>
      </c>
      <c r="C156" s="66">
        <f>+C157</f>
        <v>0</v>
      </c>
      <c r="D156" s="66">
        <f aca="true" t="shared" si="1" ref="D156:G158">+D157</f>
        <v>6901</v>
      </c>
      <c r="E156" s="66">
        <f t="shared" si="1"/>
        <v>6185</v>
      </c>
      <c r="F156" s="66">
        <f t="shared" si="1"/>
        <v>6155</v>
      </c>
      <c r="G156" s="66">
        <f t="shared" si="1"/>
        <v>561.06</v>
      </c>
    </row>
    <row r="157" spans="1:7" s="8" customFormat="1" ht="12.75">
      <c r="A157" s="52" t="s">
        <v>123</v>
      </c>
      <c r="B157" s="42" t="s">
        <v>6</v>
      </c>
      <c r="C157" s="66">
        <f>+C158</f>
        <v>0</v>
      </c>
      <c r="D157" s="66">
        <f t="shared" si="1"/>
        <v>6901</v>
      </c>
      <c r="E157" s="66">
        <f t="shared" si="1"/>
        <v>6185</v>
      </c>
      <c r="F157" s="66">
        <f t="shared" si="1"/>
        <v>6155</v>
      </c>
      <c r="G157" s="66">
        <f t="shared" si="1"/>
        <v>561.06</v>
      </c>
    </row>
    <row r="158" spans="1:7" s="8" customFormat="1" ht="12.75">
      <c r="A158" s="52" t="s">
        <v>124</v>
      </c>
      <c r="B158" s="38" t="s">
        <v>239</v>
      </c>
      <c r="C158" s="66">
        <f>+C159</f>
        <v>0</v>
      </c>
      <c r="D158" s="66">
        <f t="shared" si="1"/>
        <v>6901</v>
      </c>
      <c r="E158" s="66">
        <f t="shared" si="1"/>
        <v>6185</v>
      </c>
      <c r="F158" s="66">
        <f t="shared" si="1"/>
        <v>6155</v>
      </c>
      <c r="G158" s="66">
        <f t="shared" si="1"/>
        <v>561.06</v>
      </c>
    </row>
    <row r="159" spans="1:7" s="8" customFormat="1" ht="12.75">
      <c r="A159" s="54" t="s">
        <v>125</v>
      </c>
      <c r="B159" s="43" t="s">
        <v>11</v>
      </c>
      <c r="C159" s="64">
        <f>C160</f>
        <v>0</v>
      </c>
      <c r="D159" s="64">
        <f>D160</f>
        <v>6901</v>
      </c>
      <c r="E159" s="64">
        <f>E160</f>
        <v>6185</v>
      </c>
      <c r="F159" s="64">
        <f>F160</f>
        <v>6155</v>
      </c>
      <c r="G159" s="64">
        <f>G160</f>
        <v>561.06</v>
      </c>
    </row>
    <row r="160" spans="1:7" s="8" customFormat="1" ht="12.75">
      <c r="A160" s="54" t="s">
        <v>126</v>
      </c>
      <c r="B160" s="43" t="s">
        <v>12</v>
      </c>
      <c r="C160" s="64">
        <f>C162+C163+C164</f>
        <v>0</v>
      </c>
      <c r="D160" s="64">
        <f>D162+D163+D164</f>
        <v>6901</v>
      </c>
      <c r="E160" s="64">
        <f>E162+E163+E164</f>
        <v>6185</v>
      </c>
      <c r="F160" s="64">
        <f>F162+F163+F164</f>
        <v>6155</v>
      </c>
      <c r="G160" s="64">
        <f>G162+G163+G164</f>
        <v>561.06</v>
      </c>
    </row>
    <row r="161" spans="1:7" s="8" customFormat="1" ht="12.75">
      <c r="A161" s="52" t="s">
        <v>127</v>
      </c>
      <c r="B161" s="42" t="s">
        <v>128</v>
      </c>
      <c r="C161" s="64">
        <f>C162</f>
        <v>0</v>
      </c>
      <c r="D161" s="64">
        <f>D162</f>
        <v>3872</v>
      </c>
      <c r="E161" s="64">
        <f>E162</f>
        <v>3522</v>
      </c>
      <c r="F161" s="64">
        <f>F162</f>
        <v>3502</v>
      </c>
      <c r="G161" s="64">
        <f>G162</f>
        <v>308.06</v>
      </c>
    </row>
    <row r="162" spans="1:7" s="8" customFormat="1" ht="12.75">
      <c r="A162" s="54" t="s">
        <v>129</v>
      </c>
      <c r="B162" s="43" t="s">
        <v>130</v>
      </c>
      <c r="C162" s="65"/>
      <c r="D162" s="65">
        <v>3872</v>
      </c>
      <c r="E162" s="65">
        <v>3522</v>
      </c>
      <c r="F162" s="65">
        <v>3502</v>
      </c>
      <c r="G162" s="65">
        <v>308.06</v>
      </c>
    </row>
    <row r="163" spans="1:7" s="8" customFormat="1" ht="12.75">
      <c r="A163" s="54" t="s">
        <v>131</v>
      </c>
      <c r="B163" s="43" t="s">
        <v>132</v>
      </c>
      <c r="C163" s="65"/>
      <c r="D163" s="65">
        <v>3029</v>
      </c>
      <c r="E163" s="65">
        <v>2663</v>
      </c>
      <c r="F163" s="65">
        <v>2653</v>
      </c>
      <c r="G163" s="65">
        <v>253</v>
      </c>
    </row>
    <row r="164" spans="1:7" s="8" customFormat="1" ht="25.5">
      <c r="A164" s="56" t="s">
        <v>133</v>
      </c>
      <c r="B164" s="129" t="s">
        <v>134</v>
      </c>
      <c r="C164" s="65"/>
      <c r="D164" s="65"/>
      <c r="E164" s="65"/>
      <c r="F164" s="65"/>
      <c r="G164" s="65"/>
    </row>
    <row r="165" spans="1:7" s="8" customFormat="1" ht="12.75">
      <c r="A165" s="58" t="s">
        <v>251</v>
      </c>
      <c r="B165" s="38" t="s">
        <v>135</v>
      </c>
      <c r="C165" s="64">
        <f>+C166</f>
        <v>0</v>
      </c>
      <c r="D165" s="64">
        <f>+D166</f>
        <v>0</v>
      </c>
      <c r="E165" s="64">
        <f>+E166</f>
        <v>0</v>
      </c>
      <c r="F165" s="64">
        <f>+F166</f>
        <v>0</v>
      </c>
      <c r="G165" s="64">
        <f>+G166</f>
        <v>0</v>
      </c>
    </row>
    <row r="166" spans="1:7" s="8" customFormat="1" ht="12.75">
      <c r="A166" s="57" t="s">
        <v>136</v>
      </c>
      <c r="B166" s="39" t="s">
        <v>137</v>
      </c>
      <c r="C166" s="67"/>
      <c r="D166" s="65"/>
      <c r="E166" s="65"/>
      <c r="F166" s="65"/>
      <c r="G166" s="65"/>
    </row>
    <row r="167" spans="1:7" s="8" customFormat="1" ht="11.25">
      <c r="A167" s="44"/>
      <c r="B167" s="45"/>
      <c r="C167" s="45"/>
      <c r="D167" s="45"/>
      <c r="E167" s="45"/>
      <c r="F167" s="46"/>
      <c r="G167" s="46"/>
    </row>
    <row r="168" spans="1:176" s="13" customFormat="1" ht="14.25">
      <c r="A168" s="172" t="s">
        <v>224</v>
      </c>
      <c r="B168" s="172"/>
      <c r="C168" s="62"/>
      <c r="D168" s="107"/>
      <c r="E168" s="107"/>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1"/>
      <c r="AY168" s="101"/>
      <c r="AZ168" s="101"/>
      <c r="BA168" s="101"/>
      <c r="BB168" s="101"/>
      <c r="BC168" s="101"/>
      <c r="BD168" s="101"/>
      <c r="BE168" s="101"/>
      <c r="BF168" s="101"/>
      <c r="BG168" s="101"/>
      <c r="BH168" s="101"/>
      <c r="BI168" s="101"/>
      <c r="BJ168" s="101"/>
      <c r="BK168" s="101"/>
      <c r="BL168" s="101"/>
      <c r="BM168" s="101"/>
      <c r="BN168" s="101"/>
      <c r="BO168" s="101"/>
      <c r="BP168" s="101"/>
      <c r="BQ168" s="101"/>
      <c r="BR168" s="101"/>
      <c r="BS168" s="101"/>
      <c r="BT168" s="106"/>
      <c r="BU168" s="106"/>
      <c r="BV168" s="106"/>
      <c r="BW168" s="101"/>
      <c r="BX168" s="101"/>
      <c r="BY168" s="101"/>
      <c r="BZ168" s="101"/>
      <c r="CA168" s="101"/>
      <c r="CB168" s="101"/>
      <c r="CC168" s="101"/>
      <c r="CD168" s="101"/>
      <c r="CE168" s="101"/>
      <c r="CF168" s="101"/>
      <c r="CG168" s="101"/>
      <c r="CH168" s="101"/>
      <c r="CI168" s="101"/>
      <c r="CJ168" s="101"/>
      <c r="CK168" s="101"/>
      <c r="CL168" s="101"/>
      <c r="CM168" s="101"/>
      <c r="CN168" s="106"/>
      <c r="CO168" s="101"/>
      <c r="CP168" s="101"/>
      <c r="CQ168" s="101"/>
      <c r="CR168" s="101"/>
      <c r="CS168" s="101"/>
      <c r="CT168" s="101"/>
      <c r="CU168" s="101"/>
      <c r="CV168" s="101"/>
      <c r="CW168" s="101"/>
      <c r="CX168" s="101"/>
      <c r="CY168" s="101"/>
      <c r="CZ168" s="101"/>
      <c r="DA168" s="101"/>
      <c r="DB168" s="101"/>
      <c r="DC168" s="101"/>
      <c r="DD168" s="101"/>
      <c r="DE168" s="101"/>
      <c r="DF168" s="101"/>
      <c r="DG168" s="101"/>
      <c r="DH168" s="101"/>
      <c r="DI168" s="101"/>
      <c r="DJ168" s="101"/>
      <c r="DK168" s="101"/>
      <c r="DL168" s="101"/>
      <c r="DM168" s="101"/>
      <c r="DN168" s="101"/>
      <c r="DO168" s="101"/>
      <c r="DP168" s="101"/>
      <c r="DQ168" s="101"/>
      <c r="DR168" s="101"/>
      <c r="DS168" s="101"/>
      <c r="DT168" s="101"/>
      <c r="DU168" s="101"/>
      <c r="DV168" s="101"/>
      <c r="DW168" s="101"/>
      <c r="DX168" s="101"/>
      <c r="DY168" s="101"/>
      <c r="DZ168" s="101"/>
      <c r="EA168" s="101"/>
      <c r="EB168" s="101"/>
      <c r="EC168" s="101"/>
      <c r="ED168" s="101"/>
      <c r="EE168" s="101"/>
      <c r="EF168" s="101"/>
      <c r="EG168" s="101"/>
      <c r="EH168" s="101"/>
      <c r="EI168" s="101"/>
      <c r="EJ168" s="101"/>
      <c r="EK168" s="101"/>
      <c r="EL168" s="101"/>
      <c r="EM168" s="101"/>
      <c r="EN168" s="101"/>
      <c r="EO168" s="101"/>
      <c r="EP168" s="101"/>
      <c r="EQ168" s="101"/>
      <c r="ER168" s="101"/>
      <c r="ES168" s="101"/>
      <c r="ET168" s="101"/>
      <c r="EU168" s="101"/>
      <c r="EV168" s="101"/>
      <c r="EW168" s="101"/>
      <c r="EX168" s="101"/>
      <c r="EY168" s="101"/>
      <c r="EZ168" s="101"/>
      <c r="FA168" s="101"/>
      <c r="FB168" s="101"/>
      <c r="FC168" s="101"/>
      <c r="FD168" s="101"/>
      <c r="FE168" s="101"/>
      <c r="FF168" s="101"/>
      <c r="FG168" s="101"/>
      <c r="FH168" s="101"/>
      <c r="FI168" s="101"/>
      <c r="FJ168" s="101"/>
      <c r="FK168" s="101"/>
      <c r="FL168" s="101"/>
      <c r="FM168" s="101"/>
      <c r="FN168" s="101"/>
      <c r="FO168" s="101"/>
      <c r="FP168" s="101"/>
      <c r="FQ168" s="101"/>
      <c r="FR168" s="101"/>
      <c r="FS168" s="101"/>
      <c r="FT168" s="101"/>
    </row>
    <row r="169" spans="1:176" s="13" customFormat="1" ht="12.75">
      <c r="A169" s="30"/>
      <c r="D169" s="107"/>
      <c r="E169" s="107"/>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c r="BC169" s="101"/>
      <c r="BD169" s="101"/>
      <c r="BE169" s="101"/>
      <c r="BF169" s="101"/>
      <c r="BG169" s="101"/>
      <c r="BH169" s="101"/>
      <c r="BI169" s="101"/>
      <c r="BJ169" s="101"/>
      <c r="BK169" s="101"/>
      <c r="BL169" s="101"/>
      <c r="BM169" s="101"/>
      <c r="BN169" s="101"/>
      <c r="BO169" s="101"/>
      <c r="BP169" s="101"/>
      <c r="BQ169" s="101"/>
      <c r="BR169" s="101"/>
      <c r="BS169" s="101"/>
      <c r="BT169" s="106"/>
      <c r="BU169" s="106"/>
      <c r="BV169" s="106"/>
      <c r="BW169" s="101"/>
      <c r="BX169" s="101"/>
      <c r="BY169" s="101"/>
      <c r="BZ169" s="101"/>
      <c r="CA169" s="101"/>
      <c r="CB169" s="101"/>
      <c r="CC169" s="101"/>
      <c r="CD169" s="101"/>
      <c r="CE169" s="101"/>
      <c r="CF169" s="101"/>
      <c r="CG169" s="101"/>
      <c r="CH169" s="101"/>
      <c r="CI169" s="101"/>
      <c r="CJ169" s="101"/>
      <c r="CK169" s="101"/>
      <c r="CL169" s="101"/>
      <c r="CM169" s="101"/>
      <c r="CN169" s="106"/>
      <c r="CO169" s="101"/>
      <c r="CP169" s="101"/>
      <c r="CQ169" s="101"/>
      <c r="CR169" s="101"/>
      <c r="CS169" s="101"/>
      <c r="CT169" s="101"/>
      <c r="CU169" s="101"/>
      <c r="CV169" s="101"/>
      <c r="CW169" s="101"/>
      <c r="CX169" s="101"/>
      <c r="CY169" s="101"/>
      <c r="CZ169" s="101"/>
      <c r="DA169" s="101"/>
      <c r="DB169" s="101"/>
      <c r="DC169" s="101"/>
      <c r="DD169" s="101"/>
      <c r="DE169" s="101"/>
      <c r="DF169" s="101"/>
      <c r="DG169" s="101"/>
      <c r="DH169" s="101"/>
      <c r="DI169" s="101"/>
      <c r="DJ169" s="101"/>
      <c r="DK169" s="101"/>
      <c r="DL169" s="101"/>
      <c r="DM169" s="101"/>
      <c r="DN169" s="101"/>
      <c r="DO169" s="101"/>
      <c r="DP169" s="101"/>
      <c r="DQ169" s="101"/>
      <c r="DR169" s="101"/>
      <c r="DS169" s="101"/>
      <c r="DT169" s="101"/>
      <c r="DU169" s="101"/>
      <c r="DV169" s="101"/>
      <c r="DW169" s="101"/>
      <c r="DX169" s="101"/>
      <c r="DY169" s="101"/>
      <c r="DZ169" s="101"/>
      <c r="EA169" s="101"/>
      <c r="EB169" s="101"/>
      <c r="EC169" s="101"/>
      <c r="ED169" s="101"/>
      <c r="EE169" s="101"/>
      <c r="EF169" s="101"/>
      <c r="EG169" s="101"/>
      <c r="EH169" s="101"/>
      <c r="EI169" s="101"/>
      <c r="EJ169" s="101"/>
      <c r="EK169" s="101"/>
      <c r="EL169" s="101"/>
      <c r="EM169" s="101"/>
      <c r="EN169" s="101"/>
      <c r="EO169" s="101"/>
      <c r="EP169" s="101"/>
      <c r="EQ169" s="101"/>
      <c r="ER169" s="101"/>
      <c r="ES169" s="101"/>
      <c r="ET169" s="101"/>
      <c r="EU169" s="101"/>
      <c r="EV169" s="101"/>
      <c r="EW169" s="101"/>
      <c r="EX169" s="101"/>
      <c r="EY169" s="101"/>
      <c r="EZ169" s="101"/>
      <c r="FA169" s="101"/>
      <c r="FB169" s="101"/>
      <c r="FC169" s="101"/>
      <c r="FD169" s="101"/>
      <c r="FE169" s="101"/>
      <c r="FF169" s="101"/>
      <c r="FG169" s="101"/>
      <c r="FH169" s="101"/>
      <c r="FI169" s="101"/>
      <c r="FJ169" s="101"/>
      <c r="FK169" s="101"/>
      <c r="FL169" s="101"/>
      <c r="FM169" s="101"/>
      <c r="FN169" s="101"/>
      <c r="FO169" s="101"/>
      <c r="FP169" s="101"/>
      <c r="FQ169" s="101"/>
      <c r="FR169" s="101"/>
      <c r="FS169" s="101"/>
      <c r="FT169" s="101"/>
    </row>
    <row r="170" spans="1:176" s="36" customFormat="1" ht="14.25">
      <c r="A170" s="35"/>
      <c r="B170" s="36" t="s">
        <v>225</v>
      </c>
      <c r="D170" s="123"/>
      <c r="E170" s="123"/>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8"/>
      <c r="AY170" s="108"/>
      <c r="AZ170" s="108"/>
      <c r="BA170" s="108"/>
      <c r="BB170" s="108"/>
      <c r="BC170" s="108"/>
      <c r="BD170" s="108"/>
      <c r="BE170" s="108"/>
      <c r="BF170" s="108"/>
      <c r="BG170" s="108"/>
      <c r="BH170" s="108"/>
      <c r="BI170" s="108"/>
      <c r="BJ170" s="108"/>
      <c r="BK170" s="108"/>
      <c r="BL170" s="108"/>
      <c r="BM170" s="108"/>
      <c r="BN170" s="108"/>
      <c r="BO170" s="108"/>
      <c r="BP170" s="108"/>
      <c r="BQ170" s="108"/>
      <c r="BR170" s="108"/>
      <c r="BS170" s="108"/>
      <c r="BT170" s="109"/>
      <c r="BU170" s="109"/>
      <c r="BV170" s="109"/>
      <c r="BW170" s="108"/>
      <c r="BX170" s="108"/>
      <c r="BY170" s="108"/>
      <c r="BZ170" s="108"/>
      <c r="CA170" s="108"/>
      <c r="CB170" s="108"/>
      <c r="CC170" s="108"/>
      <c r="CD170" s="108"/>
      <c r="CE170" s="108"/>
      <c r="CF170" s="108"/>
      <c r="CG170" s="108"/>
      <c r="CH170" s="108"/>
      <c r="CI170" s="108"/>
      <c r="CJ170" s="108"/>
      <c r="CK170" s="108"/>
      <c r="CL170" s="108"/>
      <c r="CM170" s="108"/>
      <c r="CN170" s="109"/>
      <c r="CO170" s="108"/>
      <c r="CP170" s="108"/>
      <c r="CQ170" s="108"/>
      <c r="CR170" s="108"/>
      <c r="CS170" s="108"/>
      <c r="CT170" s="108"/>
      <c r="CU170" s="108"/>
      <c r="CV170" s="108"/>
      <c r="CW170" s="108"/>
      <c r="CX170" s="108"/>
      <c r="CY170" s="108"/>
      <c r="CZ170" s="108"/>
      <c r="DA170" s="108"/>
      <c r="DB170" s="108"/>
      <c r="DC170" s="108"/>
      <c r="DD170" s="108"/>
      <c r="DE170" s="108"/>
      <c r="DF170" s="108"/>
      <c r="DG170" s="108"/>
      <c r="DH170" s="108"/>
      <c r="DI170" s="108"/>
      <c r="DJ170" s="108"/>
      <c r="DK170" s="108"/>
      <c r="DL170" s="108"/>
      <c r="DM170" s="108"/>
      <c r="DN170" s="108"/>
      <c r="DO170" s="108"/>
      <c r="DP170" s="108"/>
      <c r="DQ170" s="108"/>
      <c r="DR170" s="108"/>
      <c r="DS170" s="108"/>
      <c r="DT170" s="108"/>
      <c r="DU170" s="108"/>
      <c r="DV170" s="108"/>
      <c r="DW170" s="108"/>
      <c r="DX170" s="108"/>
      <c r="DY170" s="108"/>
      <c r="DZ170" s="108"/>
      <c r="EA170" s="108"/>
      <c r="EB170" s="108"/>
      <c r="EC170" s="108"/>
      <c r="ED170" s="108"/>
      <c r="EE170" s="108"/>
      <c r="EF170" s="108"/>
      <c r="EG170" s="108"/>
      <c r="EH170" s="108"/>
      <c r="EI170" s="108"/>
      <c r="EJ170" s="108"/>
      <c r="EK170" s="108"/>
      <c r="EL170" s="108"/>
      <c r="EM170" s="108"/>
      <c r="EN170" s="108"/>
      <c r="EO170" s="108"/>
      <c r="EP170" s="108"/>
      <c r="EQ170" s="108"/>
      <c r="ER170" s="108"/>
      <c r="ES170" s="108"/>
      <c r="ET170" s="108"/>
      <c r="EU170" s="108"/>
      <c r="EV170" s="108"/>
      <c r="EW170" s="108"/>
      <c r="EX170" s="108"/>
      <c r="EY170" s="108"/>
      <c r="EZ170" s="108"/>
      <c r="FA170" s="108"/>
      <c r="FB170" s="108"/>
      <c r="FC170" s="108"/>
      <c r="FD170" s="108"/>
      <c r="FE170" s="108"/>
      <c r="FF170" s="108"/>
      <c r="FG170" s="108"/>
      <c r="FH170" s="108"/>
      <c r="FI170" s="108"/>
      <c r="FJ170" s="108"/>
      <c r="FK170" s="108"/>
      <c r="FL170" s="108"/>
      <c r="FM170" s="108"/>
      <c r="FN170" s="108"/>
      <c r="FO170" s="108"/>
      <c r="FP170" s="108"/>
      <c r="FQ170" s="108"/>
      <c r="FR170" s="108"/>
      <c r="FS170" s="108"/>
      <c r="FT170" s="108"/>
    </row>
    <row r="171" spans="1:7" s="8" customFormat="1" ht="11.25">
      <c r="A171" s="44"/>
      <c r="B171" s="166" t="s">
        <v>382</v>
      </c>
      <c r="C171" s="45"/>
      <c r="D171" s="45"/>
      <c r="E171" s="45"/>
      <c r="F171" s="46"/>
      <c r="G171" s="46"/>
    </row>
    <row r="172" spans="1:7" s="8" customFormat="1" ht="15" customHeight="1">
      <c r="A172" s="44"/>
      <c r="B172" s="45"/>
      <c r="C172" s="45"/>
      <c r="D172" s="45"/>
      <c r="E172" s="45"/>
      <c r="F172" s="89" t="s">
        <v>260</v>
      </c>
      <c r="G172" s="46"/>
    </row>
    <row r="173" spans="1:7" s="8" customFormat="1" ht="15.75" customHeight="1">
      <c r="A173" s="44"/>
      <c r="B173" s="45"/>
      <c r="C173" s="45"/>
      <c r="D173" s="45"/>
      <c r="E173" s="45"/>
      <c r="F173" s="89" t="s">
        <v>261</v>
      </c>
      <c r="G173" s="46" t="s">
        <v>383</v>
      </c>
    </row>
    <row r="174" spans="1:7" s="8" customFormat="1" ht="12.75">
      <c r="A174" s="44"/>
      <c r="B174" s="45"/>
      <c r="C174" s="45"/>
      <c r="D174" s="45"/>
      <c r="E174" s="45"/>
      <c r="F174" s="89" t="s">
        <v>262</v>
      </c>
      <c r="G174" s="46">
        <v>235369104</v>
      </c>
    </row>
    <row r="175" spans="1:7" s="8" customFormat="1" ht="11.25">
      <c r="A175" s="44"/>
      <c r="B175" s="45"/>
      <c r="C175" s="45"/>
      <c r="D175" s="45"/>
      <c r="E175" s="45"/>
      <c r="F175" s="46"/>
      <c r="G175" s="46"/>
    </row>
    <row r="176" spans="1:7" s="8" customFormat="1" ht="14.25">
      <c r="A176" s="44"/>
      <c r="C176" s="176"/>
      <c r="D176" s="176"/>
      <c r="E176" s="176"/>
      <c r="F176" s="176"/>
      <c r="G176" s="176"/>
    </row>
    <row r="177" spans="1:137" s="77" customFormat="1" ht="12.75">
      <c r="A177" s="76"/>
      <c r="C177" s="90"/>
      <c r="D177" s="90"/>
      <c r="E177" s="90"/>
      <c r="F177" s="90"/>
      <c r="G177" s="90"/>
      <c r="H177" s="78"/>
      <c r="I177" s="78"/>
      <c r="J177" s="78"/>
      <c r="K177" s="78"/>
      <c r="L177" s="78"/>
      <c r="M177" s="78"/>
      <c r="N177" s="78"/>
      <c r="O177" s="78"/>
      <c r="P177" s="78"/>
      <c r="Q177" s="78"/>
      <c r="R177" s="78"/>
      <c r="S177" s="78"/>
      <c r="T177" s="78"/>
      <c r="U177" s="78"/>
      <c r="V177" s="78"/>
      <c r="W177" s="78"/>
      <c r="X177" s="78"/>
      <c r="Y177" s="78"/>
      <c r="Z177" s="78"/>
      <c r="AA177" s="78"/>
      <c r="AB177" s="78"/>
      <c r="AC177" s="78"/>
      <c r="AD177" s="78"/>
      <c r="AE177" s="78"/>
      <c r="AF177" s="78"/>
      <c r="AG177" s="79"/>
      <c r="AH177" s="79"/>
      <c r="AI177" s="79"/>
      <c r="AJ177" s="78"/>
      <c r="AK177" s="78"/>
      <c r="AL177" s="78"/>
      <c r="AM177" s="78"/>
      <c r="AN177" s="78"/>
      <c r="AO177" s="78"/>
      <c r="AP177" s="78"/>
      <c r="AQ177" s="78"/>
      <c r="AR177" s="78"/>
      <c r="AS177" s="78"/>
      <c r="AT177" s="78"/>
      <c r="AU177" s="78"/>
      <c r="AV177" s="78"/>
      <c r="AW177" s="78"/>
      <c r="AX177" s="78"/>
      <c r="AY177" s="78"/>
      <c r="AZ177" s="78"/>
      <c r="BA177" s="79"/>
      <c r="BB177" s="78"/>
      <c r="BC177" s="78"/>
      <c r="BD177" s="78"/>
      <c r="BE177" s="78"/>
      <c r="BF177" s="78"/>
      <c r="BG177" s="78"/>
      <c r="BH177" s="78"/>
      <c r="BI177" s="78"/>
      <c r="BJ177" s="78"/>
      <c r="BK177" s="78"/>
      <c r="BL177" s="78"/>
      <c r="BM177" s="78"/>
      <c r="BN177" s="78"/>
      <c r="BO177" s="78"/>
      <c r="BP177" s="78"/>
      <c r="BQ177" s="78"/>
      <c r="BR177" s="78"/>
      <c r="BS177" s="78"/>
      <c r="BT177" s="78"/>
      <c r="BU177" s="78"/>
      <c r="BV177" s="78"/>
      <c r="BW177" s="78"/>
      <c r="BX177" s="78"/>
      <c r="BY177" s="78"/>
      <c r="BZ177" s="78"/>
      <c r="CA177" s="78"/>
      <c r="CB177" s="78"/>
      <c r="CC177" s="78"/>
      <c r="CD177" s="78"/>
      <c r="CE177" s="78"/>
      <c r="CF177" s="78"/>
      <c r="CG177" s="78"/>
      <c r="CH177" s="78"/>
      <c r="CI177" s="78"/>
      <c r="CJ177" s="78"/>
      <c r="CK177" s="78"/>
      <c r="CL177" s="78"/>
      <c r="CM177" s="78"/>
      <c r="CN177" s="78"/>
      <c r="CO177" s="78"/>
      <c r="CP177" s="78"/>
      <c r="CQ177" s="78"/>
      <c r="CR177" s="78"/>
      <c r="CS177" s="78"/>
      <c r="CT177" s="78"/>
      <c r="CU177" s="78"/>
      <c r="CV177" s="78"/>
      <c r="CW177" s="78"/>
      <c r="CX177" s="78"/>
      <c r="CY177" s="78"/>
      <c r="CZ177" s="78"/>
      <c r="DA177" s="78"/>
      <c r="DB177" s="78"/>
      <c r="DC177" s="78"/>
      <c r="DD177" s="78"/>
      <c r="DE177" s="78"/>
      <c r="DF177" s="78"/>
      <c r="DG177" s="78"/>
      <c r="DH177" s="78"/>
      <c r="DI177" s="78"/>
      <c r="DJ177" s="78"/>
      <c r="DK177" s="78"/>
      <c r="DL177" s="78"/>
      <c r="DM177" s="78"/>
      <c r="DN177" s="78"/>
      <c r="DO177" s="78"/>
      <c r="DP177" s="78"/>
      <c r="DQ177" s="78"/>
      <c r="DR177" s="78"/>
      <c r="DS177" s="78"/>
      <c r="DT177" s="78"/>
      <c r="DU177" s="78"/>
      <c r="DV177" s="78"/>
      <c r="DW177" s="78"/>
      <c r="DX177" s="78"/>
      <c r="DY177" s="78"/>
      <c r="DZ177" s="78"/>
      <c r="EA177" s="78"/>
      <c r="EB177" s="78"/>
      <c r="EC177" s="78"/>
      <c r="ED177" s="78"/>
      <c r="EE177" s="78"/>
      <c r="EF177" s="78"/>
      <c r="EG177" s="78"/>
    </row>
    <row r="178" spans="1:137" s="77" customFormat="1" ht="12.75">
      <c r="A178" s="76"/>
      <c r="C178" s="90"/>
      <c r="D178" s="90"/>
      <c r="E178" s="90"/>
      <c r="F178" s="90"/>
      <c r="G178" s="90"/>
      <c r="H178" s="78"/>
      <c r="I178" s="78"/>
      <c r="J178" s="78"/>
      <c r="K178" s="78"/>
      <c r="L178" s="78"/>
      <c r="M178" s="78"/>
      <c r="N178" s="78"/>
      <c r="O178" s="78"/>
      <c r="P178" s="78"/>
      <c r="Q178" s="78"/>
      <c r="R178" s="78"/>
      <c r="S178" s="78"/>
      <c r="T178" s="78"/>
      <c r="U178" s="78"/>
      <c r="V178" s="78"/>
      <c r="W178" s="78"/>
      <c r="X178" s="78"/>
      <c r="Y178" s="78"/>
      <c r="Z178" s="78"/>
      <c r="AA178" s="78"/>
      <c r="AB178" s="78"/>
      <c r="AC178" s="78"/>
      <c r="AD178" s="78"/>
      <c r="AE178" s="78"/>
      <c r="AF178" s="78"/>
      <c r="AG178" s="79"/>
      <c r="AH178" s="79"/>
      <c r="AI178" s="79"/>
      <c r="AJ178" s="78"/>
      <c r="AK178" s="78"/>
      <c r="AL178" s="78"/>
      <c r="AM178" s="78"/>
      <c r="AN178" s="78"/>
      <c r="AO178" s="78"/>
      <c r="AP178" s="78"/>
      <c r="AQ178" s="78"/>
      <c r="AR178" s="78"/>
      <c r="AS178" s="78"/>
      <c r="AT178" s="78"/>
      <c r="AU178" s="78"/>
      <c r="AV178" s="78"/>
      <c r="AW178" s="78"/>
      <c r="AX178" s="78"/>
      <c r="AY178" s="78"/>
      <c r="AZ178" s="78"/>
      <c r="BA178" s="79"/>
      <c r="BB178" s="78"/>
      <c r="BC178" s="78"/>
      <c r="BD178" s="78"/>
      <c r="BE178" s="78"/>
      <c r="BF178" s="78"/>
      <c r="BG178" s="78"/>
      <c r="BH178" s="78"/>
      <c r="BI178" s="78"/>
      <c r="BJ178" s="78"/>
      <c r="BK178" s="78"/>
      <c r="BL178" s="78"/>
      <c r="BM178" s="78"/>
      <c r="BN178" s="78"/>
      <c r="BO178" s="78"/>
      <c r="BP178" s="78"/>
      <c r="BQ178" s="78"/>
      <c r="BR178" s="78"/>
      <c r="BS178" s="78"/>
      <c r="BT178" s="78"/>
      <c r="BU178" s="78"/>
      <c r="BV178" s="78"/>
      <c r="BW178" s="78"/>
      <c r="BX178" s="78"/>
      <c r="BY178" s="78"/>
      <c r="BZ178" s="78"/>
      <c r="CA178" s="78"/>
      <c r="CB178" s="78"/>
      <c r="CC178" s="78"/>
      <c r="CD178" s="78"/>
      <c r="CE178" s="78"/>
      <c r="CF178" s="78"/>
      <c r="CG178" s="78"/>
      <c r="CH178" s="78"/>
      <c r="CI178" s="78"/>
      <c r="CJ178" s="78"/>
      <c r="CK178" s="78"/>
      <c r="CL178" s="78"/>
      <c r="CM178" s="78"/>
      <c r="CN178" s="78"/>
      <c r="CO178" s="78"/>
      <c r="CP178" s="78"/>
      <c r="CQ178" s="78"/>
      <c r="CR178" s="78"/>
      <c r="CS178" s="78"/>
      <c r="CT178" s="78"/>
      <c r="CU178" s="78"/>
      <c r="CV178" s="78"/>
      <c r="CW178" s="78"/>
      <c r="CX178" s="78"/>
      <c r="CY178" s="78"/>
      <c r="CZ178" s="78"/>
      <c r="DA178" s="78"/>
      <c r="DB178" s="78"/>
      <c r="DC178" s="78"/>
      <c r="DD178" s="78"/>
      <c r="DE178" s="78"/>
      <c r="DF178" s="78"/>
      <c r="DG178" s="78"/>
      <c r="DH178" s="78"/>
      <c r="DI178" s="78"/>
      <c r="DJ178" s="78"/>
      <c r="DK178" s="78"/>
      <c r="DL178" s="78"/>
      <c r="DM178" s="78"/>
      <c r="DN178" s="78"/>
      <c r="DO178" s="78"/>
      <c r="DP178" s="78"/>
      <c r="DQ178" s="78"/>
      <c r="DR178" s="78"/>
      <c r="DS178" s="78"/>
      <c r="DT178" s="78"/>
      <c r="DU178" s="78"/>
      <c r="DV178" s="78"/>
      <c r="DW178" s="78"/>
      <c r="DX178" s="78"/>
      <c r="DY178" s="78"/>
      <c r="DZ178" s="78"/>
      <c r="EA178" s="78"/>
      <c r="EB178" s="78"/>
      <c r="EC178" s="78"/>
      <c r="ED178" s="78"/>
      <c r="EE178" s="78"/>
      <c r="EF178" s="78"/>
      <c r="EG178" s="78"/>
    </row>
    <row r="179" spans="1:137" s="77" customFormat="1" ht="12.75">
      <c r="A179" s="76"/>
      <c r="C179" s="90"/>
      <c r="D179" s="90"/>
      <c r="E179" s="90"/>
      <c r="F179" s="90"/>
      <c r="G179" s="90"/>
      <c r="H179" s="78"/>
      <c r="I179" s="78"/>
      <c r="J179" s="78"/>
      <c r="K179" s="78"/>
      <c r="L179" s="78"/>
      <c r="M179" s="78"/>
      <c r="N179" s="78"/>
      <c r="O179" s="78"/>
      <c r="P179" s="78"/>
      <c r="Q179" s="78"/>
      <c r="R179" s="78"/>
      <c r="S179" s="78"/>
      <c r="T179" s="78"/>
      <c r="U179" s="78"/>
      <c r="V179" s="78"/>
      <c r="W179" s="78"/>
      <c r="X179" s="78"/>
      <c r="Y179" s="78"/>
      <c r="Z179" s="78"/>
      <c r="AA179" s="78"/>
      <c r="AB179" s="78"/>
      <c r="AC179" s="78"/>
      <c r="AD179" s="78"/>
      <c r="AE179" s="78"/>
      <c r="AF179" s="78"/>
      <c r="AG179" s="79"/>
      <c r="AH179" s="79"/>
      <c r="AI179" s="79"/>
      <c r="AJ179" s="78"/>
      <c r="AK179" s="78"/>
      <c r="AL179" s="78"/>
      <c r="AM179" s="78"/>
      <c r="AN179" s="78"/>
      <c r="AO179" s="78"/>
      <c r="AP179" s="78"/>
      <c r="AQ179" s="78"/>
      <c r="AR179" s="78"/>
      <c r="AS179" s="78"/>
      <c r="AT179" s="78"/>
      <c r="AU179" s="78"/>
      <c r="AV179" s="78"/>
      <c r="AW179" s="78"/>
      <c r="AX179" s="78"/>
      <c r="AY179" s="78"/>
      <c r="AZ179" s="78"/>
      <c r="BA179" s="79"/>
      <c r="BB179" s="78"/>
      <c r="BC179" s="78"/>
      <c r="BD179" s="78"/>
      <c r="BE179" s="78"/>
      <c r="BF179" s="78"/>
      <c r="BG179" s="78"/>
      <c r="BH179" s="78"/>
      <c r="BI179" s="78"/>
      <c r="BJ179" s="78"/>
      <c r="BK179" s="78"/>
      <c r="BL179" s="78"/>
      <c r="BM179" s="78"/>
      <c r="BN179" s="78"/>
      <c r="BO179" s="78"/>
      <c r="BP179" s="78"/>
      <c r="BQ179" s="78"/>
      <c r="BR179" s="78"/>
      <c r="BS179" s="78"/>
      <c r="BT179" s="78"/>
      <c r="BU179" s="78"/>
      <c r="BV179" s="78"/>
      <c r="BW179" s="78"/>
      <c r="BX179" s="78"/>
      <c r="BY179" s="78"/>
      <c r="BZ179" s="78"/>
      <c r="CA179" s="78"/>
      <c r="CB179" s="78"/>
      <c r="CC179" s="78"/>
      <c r="CD179" s="78"/>
      <c r="CE179" s="78"/>
      <c r="CF179" s="78"/>
      <c r="CG179" s="78"/>
      <c r="CH179" s="78"/>
      <c r="CI179" s="78"/>
      <c r="CJ179" s="78"/>
      <c r="CK179" s="78"/>
      <c r="CL179" s="78"/>
      <c r="CM179" s="78"/>
      <c r="CN179" s="78"/>
      <c r="CO179" s="78"/>
      <c r="CP179" s="78"/>
      <c r="CQ179" s="78"/>
      <c r="CR179" s="78"/>
      <c r="CS179" s="78"/>
      <c r="CT179" s="78"/>
      <c r="CU179" s="78"/>
      <c r="CV179" s="78"/>
      <c r="CW179" s="78"/>
      <c r="CX179" s="78"/>
      <c r="CY179" s="78"/>
      <c r="CZ179" s="78"/>
      <c r="DA179" s="78"/>
      <c r="DB179" s="78"/>
      <c r="DC179" s="78"/>
      <c r="DD179" s="78"/>
      <c r="DE179" s="78"/>
      <c r="DF179" s="78"/>
      <c r="DG179" s="78"/>
      <c r="DH179" s="78"/>
      <c r="DI179" s="78"/>
      <c r="DJ179" s="78"/>
      <c r="DK179" s="78"/>
      <c r="DL179" s="78"/>
      <c r="DM179" s="78"/>
      <c r="DN179" s="78"/>
      <c r="DO179" s="78"/>
      <c r="DP179" s="78"/>
      <c r="DQ179" s="78"/>
      <c r="DR179" s="78"/>
      <c r="DS179" s="78"/>
      <c r="DT179" s="78"/>
      <c r="DU179" s="78"/>
      <c r="DV179" s="78"/>
      <c r="DW179" s="78"/>
      <c r="DX179" s="78"/>
      <c r="DY179" s="78"/>
      <c r="DZ179" s="78"/>
      <c r="EA179" s="78"/>
      <c r="EB179" s="78"/>
      <c r="EC179" s="78"/>
      <c r="ED179" s="78"/>
      <c r="EE179" s="78"/>
      <c r="EF179" s="78"/>
      <c r="EG179" s="78"/>
    </row>
    <row r="180" spans="1:137" s="77" customFormat="1" ht="12.75">
      <c r="A180" s="76"/>
      <c r="C180" s="91"/>
      <c r="D180" s="91"/>
      <c r="E180" s="91"/>
      <c r="F180" s="91"/>
      <c r="G180" s="91"/>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9"/>
      <c r="AH180" s="79"/>
      <c r="AI180" s="79"/>
      <c r="AJ180" s="78"/>
      <c r="AK180" s="78"/>
      <c r="AL180" s="78"/>
      <c r="AM180" s="78"/>
      <c r="AN180" s="78"/>
      <c r="AO180" s="78"/>
      <c r="AP180" s="78"/>
      <c r="AQ180" s="78"/>
      <c r="AR180" s="78"/>
      <c r="AS180" s="78"/>
      <c r="AT180" s="78"/>
      <c r="AU180" s="78"/>
      <c r="AV180" s="78"/>
      <c r="AW180" s="78"/>
      <c r="AX180" s="78"/>
      <c r="AY180" s="78"/>
      <c r="AZ180" s="78"/>
      <c r="BA180" s="79"/>
      <c r="BB180" s="78"/>
      <c r="BC180" s="78"/>
      <c r="BD180" s="78"/>
      <c r="BE180" s="78"/>
      <c r="BF180" s="78"/>
      <c r="BG180" s="78"/>
      <c r="BH180" s="78"/>
      <c r="BI180" s="78"/>
      <c r="BJ180" s="78"/>
      <c r="BK180" s="78"/>
      <c r="BL180" s="78"/>
      <c r="BM180" s="78"/>
      <c r="BN180" s="78"/>
      <c r="BO180" s="78"/>
      <c r="BP180" s="78"/>
      <c r="BQ180" s="78"/>
      <c r="BR180" s="78"/>
      <c r="BS180" s="78"/>
      <c r="BT180" s="78"/>
      <c r="BU180" s="78"/>
      <c r="BV180" s="78"/>
      <c r="BW180" s="78"/>
      <c r="BX180" s="78"/>
      <c r="BY180" s="78"/>
      <c r="BZ180" s="78"/>
      <c r="CA180" s="78"/>
      <c r="CB180" s="78"/>
      <c r="CC180" s="78"/>
      <c r="CD180" s="78"/>
      <c r="CE180" s="78"/>
      <c r="CF180" s="78"/>
      <c r="CG180" s="78"/>
      <c r="CH180" s="78"/>
      <c r="CI180" s="78"/>
      <c r="CJ180" s="78"/>
      <c r="CK180" s="78"/>
      <c r="CL180" s="78"/>
      <c r="CM180" s="78"/>
      <c r="CN180" s="78"/>
      <c r="CO180" s="78"/>
      <c r="CP180" s="78"/>
      <c r="CQ180" s="78"/>
      <c r="CR180" s="78"/>
      <c r="CS180" s="78"/>
      <c r="CT180" s="78"/>
      <c r="CU180" s="78"/>
      <c r="CV180" s="78"/>
      <c r="CW180" s="78"/>
      <c r="CX180" s="78"/>
      <c r="CY180" s="78"/>
      <c r="CZ180" s="78"/>
      <c r="DA180" s="78"/>
      <c r="DB180" s="78"/>
      <c r="DC180" s="78"/>
      <c r="DD180" s="78"/>
      <c r="DE180" s="78"/>
      <c r="DF180" s="78"/>
      <c r="DG180" s="78"/>
      <c r="DH180" s="78"/>
      <c r="DI180" s="78"/>
      <c r="DJ180" s="78"/>
      <c r="DK180" s="78"/>
      <c r="DL180" s="78"/>
      <c r="DM180" s="78"/>
      <c r="DN180" s="78"/>
      <c r="DO180" s="78"/>
      <c r="DP180" s="78"/>
      <c r="DQ180" s="78"/>
      <c r="DR180" s="78"/>
      <c r="DS180" s="78"/>
      <c r="DT180" s="78"/>
      <c r="DU180" s="78"/>
      <c r="DV180" s="78"/>
      <c r="DW180" s="78"/>
      <c r="DX180" s="78"/>
      <c r="DY180" s="78"/>
      <c r="DZ180" s="78"/>
      <c r="EA180" s="78"/>
      <c r="EB180" s="78"/>
      <c r="EC180" s="78"/>
      <c r="ED180" s="78"/>
      <c r="EE180" s="78"/>
      <c r="EF180" s="78"/>
      <c r="EG180" s="78"/>
    </row>
    <row r="181" spans="1:137" ht="12.75">
      <c r="A181" s="30"/>
      <c r="B181" s="13"/>
      <c r="C181" s="13"/>
      <c r="D181" s="68"/>
      <c r="E181" s="68"/>
      <c r="F181" s="13"/>
      <c r="G181" s="13"/>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12"/>
      <c r="AH181" s="12"/>
      <c r="AI181" s="12"/>
      <c r="AJ181" s="6"/>
      <c r="AK181" s="6"/>
      <c r="AL181" s="6"/>
      <c r="AM181" s="6"/>
      <c r="AN181" s="6"/>
      <c r="AO181" s="6"/>
      <c r="AP181" s="6"/>
      <c r="AQ181" s="6"/>
      <c r="AR181" s="6"/>
      <c r="AS181" s="6"/>
      <c r="AT181" s="6"/>
      <c r="AU181" s="6"/>
      <c r="AV181" s="6"/>
      <c r="AW181" s="6"/>
      <c r="AX181" s="6"/>
      <c r="AY181" s="6"/>
      <c r="AZ181" s="6"/>
      <c r="BA181" s="12"/>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row>
    <row r="182" spans="1:137" ht="12.75">
      <c r="A182" s="30"/>
      <c r="B182" s="13"/>
      <c r="C182" s="13"/>
      <c r="D182" s="68"/>
      <c r="E182" s="68"/>
      <c r="F182" s="13"/>
      <c r="G182" s="13"/>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12"/>
      <c r="AH182" s="12"/>
      <c r="AI182" s="12"/>
      <c r="AJ182" s="6"/>
      <c r="AK182" s="6"/>
      <c r="AL182" s="6"/>
      <c r="AM182" s="6"/>
      <c r="AN182" s="6"/>
      <c r="AO182" s="6"/>
      <c r="AP182" s="6"/>
      <c r="AQ182" s="6"/>
      <c r="AR182" s="6"/>
      <c r="AS182" s="6"/>
      <c r="AT182" s="6"/>
      <c r="AU182" s="6"/>
      <c r="AV182" s="6"/>
      <c r="AW182" s="6"/>
      <c r="AX182" s="6"/>
      <c r="AY182" s="6"/>
      <c r="AZ182" s="6"/>
      <c r="BA182" s="12"/>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row>
    <row r="183" spans="1:135" ht="12.75" hidden="1">
      <c r="A183" s="30"/>
      <c r="B183" s="13"/>
      <c r="C183" s="13"/>
      <c r="D183" s="68"/>
      <c r="E183" s="68"/>
      <c r="F183" s="13"/>
      <c r="G183" s="13"/>
      <c r="H183" s="6"/>
      <c r="I183" s="6"/>
      <c r="J183" s="6"/>
      <c r="K183" s="6"/>
      <c r="L183" s="6"/>
      <c r="M183" s="6"/>
      <c r="N183" s="6"/>
      <c r="O183" s="6"/>
      <c r="P183" s="6"/>
      <c r="Q183" s="6"/>
      <c r="R183" s="6"/>
      <c r="S183" s="6"/>
      <c r="T183" s="6"/>
      <c r="U183" s="6"/>
      <c r="V183" s="6"/>
      <c r="W183" s="6"/>
      <c r="X183" s="6"/>
      <c r="Y183" s="6"/>
      <c r="Z183" s="6"/>
      <c r="AA183" s="6"/>
      <c r="AB183" s="6"/>
      <c r="AC183" s="6"/>
      <c r="AD183" s="6"/>
      <c r="AE183" s="12"/>
      <c r="AF183" s="12"/>
      <c r="AG183" s="12"/>
      <c r="AH183" s="6"/>
      <c r="AI183" s="6"/>
      <c r="AJ183" s="6"/>
      <c r="AK183" s="6"/>
      <c r="AL183" s="6"/>
      <c r="AM183" s="6"/>
      <c r="AN183" s="6"/>
      <c r="AO183" s="6"/>
      <c r="AP183" s="6"/>
      <c r="AQ183" s="6"/>
      <c r="AR183" s="6"/>
      <c r="AS183" s="6"/>
      <c r="AT183" s="6"/>
      <c r="AU183" s="6"/>
      <c r="AV183" s="6"/>
      <c r="AW183" s="6"/>
      <c r="AX183" s="6"/>
      <c r="AY183" s="12"/>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row>
    <row r="184" spans="1:181" s="11" customFormat="1" ht="15.75" hidden="1">
      <c r="A184" s="174" t="s">
        <v>138</v>
      </c>
      <c r="B184" s="174"/>
      <c r="C184" s="174"/>
      <c r="D184" s="174"/>
      <c r="E184" s="174"/>
      <c r="F184" s="174"/>
      <c r="G184" s="17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5"/>
      <c r="BZ184" s="15"/>
      <c r="CA184" s="15"/>
      <c r="CB184" s="14"/>
      <c r="CC184" s="14"/>
      <c r="CD184" s="14"/>
      <c r="CE184" s="14"/>
      <c r="CF184" s="14"/>
      <c r="CG184" s="14"/>
      <c r="CH184" s="14"/>
      <c r="CI184" s="14"/>
      <c r="CJ184" s="14"/>
      <c r="CK184" s="14"/>
      <c r="CL184" s="14"/>
      <c r="CM184" s="14"/>
      <c r="CN184" s="14"/>
      <c r="CO184" s="14"/>
      <c r="CP184" s="14"/>
      <c r="CQ184" s="14"/>
      <c r="CR184" s="14"/>
      <c r="CS184" s="15"/>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row>
    <row r="185" spans="1:181" s="11" customFormat="1" ht="15.75" hidden="1">
      <c r="A185" s="175" t="s">
        <v>139</v>
      </c>
      <c r="B185" s="175"/>
      <c r="C185" s="175"/>
      <c r="D185" s="175"/>
      <c r="E185" s="175"/>
      <c r="F185" s="175"/>
      <c r="G185" s="175"/>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5"/>
      <c r="BZ185" s="15"/>
      <c r="CA185" s="15"/>
      <c r="CB185" s="14"/>
      <c r="CC185" s="14"/>
      <c r="CD185" s="14"/>
      <c r="CE185" s="14"/>
      <c r="CF185" s="14"/>
      <c r="CG185" s="14"/>
      <c r="CH185" s="14"/>
      <c r="CI185" s="14"/>
      <c r="CJ185" s="14"/>
      <c r="CK185" s="14"/>
      <c r="CL185" s="14"/>
      <c r="CM185" s="14"/>
      <c r="CN185" s="14"/>
      <c r="CO185" s="14"/>
      <c r="CP185" s="14"/>
      <c r="CQ185" s="14"/>
      <c r="CR185" s="14"/>
      <c r="CS185" s="15"/>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row>
    <row r="186" spans="4:7" ht="12.75">
      <c r="D186" s="68"/>
      <c r="E186" s="68"/>
      <c r="F186" s="13"/>
      <c r="G186" s="13"/>
    </row>
    <row r="187" spans="4:143" ht="18">
      <c r="D187" s="69"/>
      <c r="E187" s="69"/>
      <c r="F187" s="70"/>
      <c r="G187" s="70"/>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12"/>
      <c r="AN187" s="12"/>
      <c r="AO187" s="12"/>
      <c r="AP187" s="6"/>
      <c r="AQ187" s="6"/>
      <c r="AR187" s="6"/>
      <c r="AS187" s="6"/>
      <c r="AT187" s="6"/>
      <c r="AU187" s="6"/>
      <c r="AV187" s="6"/>
      <c r="AW187" s="6"/>
      <c r="AX187" s="6"/>
      <c r="AY187" s="6"/>
      <c r="AZ187" s="6"/>
      <c r="BA187" s="6"/>
      <c r="BB187" s="6"/>
      <c r="BC187" s="6"/>
      <c r="BD187" s="6"/>
      <c r="BE187" s="6"/>
      <c r="BF187" s="6"/>
      <c r="BG187" s="12"/>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row>
    <row r="188" spans="4:143" ht="18">
      <c r="D188" s="69"/>
      <c r="E188" s="69"/>
      <c r="F188" s="70"/>
      <c r="G188" s="70"/>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12"/>
      <c r="AN188" s="12"/>
      <c r="AO188" s="12"/>
      <c r="AP188" s="6"/>
      <c r="AQ188" s="6"/>
      <c r="AR188" s="6"/>
      <c r="AS188" s="6"/>
      <c r="AT188" s="6"/>
      <c r="AU188" s="6"/>
      <c r="AV188" s="6"/>
      <c r="AW188" s="6"/>
      <c r="AX188" s="6"/>
      <c r="AY188" s="6"/>
      <c r="AZ188" s="6"/>
      <c r="BA188" s="6"/>
      <c r="BB188" s="6"/>
      <c r="BC188" s="6"/>
      <c r="BD188" s="6"/>
      <c r="BE188" s="6"/>
      <c r="BF188" s="6"/>
      <c r="BG188" s="12"/>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row>
    <row r="189" spans="4:7" ht="12.75">
      <c r="D189" s="68"/>
      <c r="E189" s="68"/>
      <c r="F189" s="13"/>
      <c r="G189" s="13"/>
    </row>
    <row r="190" spans="4:7" ht="12.75">
      <c r="D190" s="68"/>
      <c r="E190" s="68"/>
      <c r="F190" s="13"/>
      <c r="G190" s="13"/>
    </row>
    <row r="191" spans="4:7" ht="12.75">
      <c r="D191" s="68"/>
      <c r="E191" s="68"/>
      <c r="F191" s="13"/>
      <c r="G191" s="13"/>
    </row>
    <row r="192" spans="4:7" ht="12.75">
      <c r="D192" s="68"/>
      <c r="E192" s="68"/>
      <c r="F192" s="13"/>
      <c r="G192" s="13"/>
    </row>
    <row r="193" spans="4:7" ht="12.75">
      <c r="D193" s="68"/>
      <c r="E193" s="68"/>
      <c r="F193" s="13"/>
      <c r="G193" s="13"/>
    </row>
    <row r="194" spans="4:7" ht="12.75">
      <c r="D194" s="68"/>
      <c r="E194" s="68"/>
      <c r="F194" s="13"/>
      <c r="G194" s="13"/>
    </row>
    <row r="195" spans="4:7" ht="12.75">
      <c r="D195" s="68"/>
      <c r="E195" s="68"/>
      <c r="F195" s="13"/>
      <c r="G195" s="13"/>
    </row>
    <row r="196" spans="4:7" ht="12.75">
      <c r="D196" s="68"/>
      <c r="E196" s="68"/>
      <c r="F196" s="13"/>
      <c r="G196" s="13"/>
    </row>
  </sheetData>
  <sheetProtection/>
  <protectedRanges>
    <protectedRange sqref="A1" name="Zonă1_1_1_1_1"/>
  </protectedRanges>
  <mergeCells count="5">
    <mergeCell ref="A1:D1"/>
    <mergeCell ref="A184:G184"/>
    <mergeCell ref="A185:G185"/>
    <mergeCell ref="A168:B168"/>
    <mergeCell ref="C176:G176"/>
  </mergeCells>
  <printOptions horizontalCentered="1"/>
  <pageMargins left="0.25" right="0.25" top="0.15" bottom="0.15" header="0.17" footer="0.16"/>
  <pageSetup horizontalDpi="600" verticalDpi="600" orientation="landscape" paperSize="9" scale="80" r:id="rId1"/>
  <rowBreaks count="2" manualBreakCount="2">
    <brk id="62" max="5" man="1"/>
    <brk id="11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BANDULEA</dc:creator>
  <cp:keywords/>
  <dc:description/>
  <cp:lastModifiedBy>ivanov</cp:lastModifiedBy>
  <cp:lastPrinted>2014-10-27T07:39:59Z</cp:lastPrinted>
  <dcterms:created xsi:type="dcterms:W3CDTF">2009-03-18T13:08:46Z</dcterms:created>
  <dcterms:modified xsi:type="dcterms:W3CDTF">2014-10-28T06:35:37Z</dcterms:modified>
  <cp:category/>
  <cp:version/>
  <cp:contentType/>
  <cp:contentStatus/>
</cp:coreProperties>
</file>