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" yWindow="120" windowWidth="19320" windowHeight="13620"/>
  </bookViews>
  <sheets>
    <sheet name="VALORI CONTRACT" sheetId="12" r:id="rId1"/>
  </sheets>
  <calcPr calcId="114210"/>
</workbook>
</file>

<file path=xl/calcChain.xml><?xml version="1.0" encoding="utf-8"?>
<calcChain xmlns="http://schemas.openxmlformats.org/spreadsheetml/2006/main">
  <c r="U16" i="12"/>
  <c r="S16"/>
  <c r="Y15"/>
  <c r="T15"/>
  <c r="Z15"/>
  <c r="Y14"/>
  <c r="T14"/>
  <c r="Z14"/>
  <c r="Y13"/>
  <c r="T13"/>
  <c r="O13"/>
  <c r="K13"/>
  <c r="Z13"/>
  <c r="Y12"/>
  <c r="T12"/>
  <c r="O12"/>
  <c r="K12"/>
  <c r="Z12"/>
  <c r="Y11"/>
  <c r="T11"/>
  <c r="O11"/>
  <c r="K11"/>
  <c r="Z11"/>
  <c r="Y10"/>
  <c r="T10"/>
  <c r="O10"/>
  <c r="K10"/>
  <c r="Z10"/>
  <c r="Y16"/>
  <c r="V16"/>
  <c r="R16"/>
  <c r="T16"/>
  <c r="M16"/>
  <c r="N16"/>
  <c r="O16"/>
  <c r="K16"/>
  <c r="W16"/>
  <c r="X16"/>
  <c r="Q16"/>
  <c r="P16"/>
  <c r="J16"/>
  <c r="H16"/>
  <c r="D16"/>
  <c r="G10"/>
  <c r="G11"/>
  <c r="G12"/>
  <c r="E16"/>
  <c r="F16"/>
  <c r="G16"/>
  <c r="I16"/>
</calcChain>
</file>

<file path=xl/sharedStrings.xml><?xml version="1.0" encoding="utf-8"?>
<sst xmlns="http://schemas.openxmlformats.org/spreadsheetml/2006/main" count="37" uniqueCount="37">
  <si>
    <t>Nr. crt.</t>
  </si>
  <si>
    <t>DENUMIRE FURNIZOR</t>
  </si>
  <si>
    <t>TOTAL</t>
  </si>
  <si>
    <t>CASA DE ASIGURARI DE SANATATE VASLUI</t>
  </si>
  <si>
    <t>SC GRILL HOUSE SRL</t>
  </si>
  <si>
    <t>SC RECUMED SRL</t>
  </si>
  <si>
    <t>SC PRIVAT ASISTENTA SRL</t>
  </si>
  <si>
    <t>Intocmit,</t>
  </si>
  <si>
    <t>MARTIE 2022 contractat</t>
  </si>
  <si>
    <t xml:space="preserve">FEBRUARIE 2022 contractat </t>
  </si>
  <si>
    <t>FEBRUARIE FACTURAT</t>
  </si>
  <si>
    <t>ECONOMII FEBRUARIE 2022</t>
  </si>
  <si>
    <t>DECEMBRIE 2022 CONTRACTAT</t>
  </si>
  <si>
    <t>TRIM IV CONTRACTAT</t>
  </si>
  <si>
    <t>Cons.Istrate Alin Constantin</t>
  </si>
  <si>
    <t>IANUARIE 2023 contractat facturat</t>
  </si>
  <si>
    <t>FEBRUARIE 2023 contractat facturat</t>
  </si>
  <si>
    <t>TRIM I 2023 contractat si facturat</t>
  </si>
  <si>
    <t>OCTOMBRIE 2023 CONTRACTAT</t>
  </si>
  <si>
    <t>NOIEMBRIE 2023 CONTRACTAT</t>
  </si>
  <si>
    <t>TOTAL AN 2023</t>
  </si>
  <si>
    <t>SC HOMEPRESMEDICAL SRL</t>
  </si>
  <si>
    <t>SC EDUARD MEDCLINIC  SRL</t>
  </si>
  <si>
    <t>SC ASOCIATIA FILANTROPIA ORTODOXA HUSI  SRL</t>
  </si>
  <si>
    <t>MARTIE 2023 contractat facturat</t>
  </si>
  <si>
    <t xml:space="preserve">SEPTEMBRIE  2023 contractat </t>
  </si>
  <si>
    <t>APRILIE 2023 contractat facturat</t>
  </si>
  <si>
    <t>MAI 2023 contractat facturat</t>
  </si>
  <si>
    <t>IUNIE 2023 contractat facturat</t>
  </si>
  <si>
    <t>IULIE 2023 contractat facturat</t>
  </si>
  <si>
    <t>AUGUST  2023 contractat facturat</t>
  </si>
  <si>
    <t>SEPTEMBRIE  2023 contractat facturat</t>
  </si>
  <si>
    <t>VALORI DE CONTRACT PRIVIND SERVICIILE DE INGRIJIRI MEDICALE LA DOMICILIU - AN 2023</t>
  </si>
  <si>
    <t>TRIM II 2023 CONTRACTAT si Facturat</t>
  </si>
  <si>
    <t>`</t>
  </si>
  <si>
    <t>OCTOMBRIE 2023 CONTRACTAT CU EC. SEPTEMBRIE</t>
  </si>
  <si>
    <t>TRIM III 2023 CONTRACTAT si Facturat</t>
  </si>
</sst>
</file>

<file path=xl/styles.xml><?xml version="1.0" encoding="utf-8"?>
<styleSheet xmlns="http://schemas.openxmlformats.org/spreadsheetml/2006/main">
  <numFmts count="2">
    <numFmt numFmtId="44" formatCode="_-* #,##0.00\ &quot;lei&quot;_-;\-* #,##0.00\ &quot;lei&quot;_-;_-* &quot;-&quot;??\ &quot;lei&quot;_-;_-@_-"/>
    <numFmt numFmtId="164" formatCode="#0.00"/>
  </numFmts>
  <fonts count="35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Arial"/>
      <family val="2"/>
      <charset val="238"/>
    </font>
    <font>
      <sz val="14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4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9"/>
      <name val="Times New Roman"/>
      <family val="1"/>
      <charset val="238"/>
    </font>
    <font>
      <b/>
      <sz val="7"/>
      <name val="Arial"/>
      <family val="2"/>
      <charset val="238"/>
    </font>
    <font>
      <b/>
      <sz val="5"/>
      <name val="Arial"/>
      <family val="2"/>
      <charset val="238"/>
    </font>
    <font>
      <sz val="5"/>
      <name val="Arial"/>
      <family val="2"/>
      <charset val="238"/>
    </font>
    <font>
      <b/>
      <sz val="5"/>
      <name val="Arial"/>
      <family val="2"/>
    </font>
    <font>
      <b/>
      <sz val="5"/>
      <name val="Times New Roman"/>
      <family val="1"/>
      <charset val="238"/>
    </font>
    <font>
      <sz val="7"/>
      <name val="Arial"/>
      <family val="2"/>
      <charset val="238"/>
    </font>
    <font>
      <b/>
      <sz val="7"/>
      <color indexed="8"/>
      <name val="sansserif"/>
    </font>
    <font>
      <b/>
      <sz val="7"/>
      <name val="Times New Roman"/>
      <family val="1"/>
      <charset val="238"/>
    </font>
    <font>
      <b/>
      <sz val="4.5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indexed="10"/>
      <name val="Times New Roman"/>
      <family val="1"/>
    </font>
    <font>
      <sz val="8"/>
      <color indexed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5" fillId="0" borderId="0"/>
    <xf numFmtId="0" fontId="15" fillId="0" borderId="0"/>
  </cellStyleXfs>
  <cellXfs count="109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/>
    <xf numFmtId="0" fontId="5" fillId="0" borderId="0" xfId="0" applyFont="1"/>
    <xf numFmtId="0" fontId="5" fillId="0" borderId="0" xfId="0" applyFont="1" applyAlignment="1">
      <alignment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0" xfId="0" applyFont="1"/>
    <xf numFmtId="0" fontId="8" fillId="0" borderId="0" xfId="0" applyFont="1" applyFill="1"/>
    <xf numFmtId="0" fontId="9" fillId="0" borderId="0" xfId="0" applyFont="1" applyFill="1"/>
    <xf numFmtId="0" fontId="9" fillId="0" borderId="0" xfId="0" applyFont="1" applyAlignment="1">
      <alignment wrapText="1"/>
    </xf>
    <xf numFmtId="0" fontId="10" fillId="0" borderId="0" xfId="0" applyFont="1"/>
    <xf numFmtId="0" fontId="9" fillId="0" borderId="0" xfId="0" applyFont="1"/>
    <xf numFmtId="0" fontId="3" fillId="0" borderId="0" xfId="0" applyFont="1" applyFill="1" applyAlignment="1"/>
    <xf numFmtId="0" fontId="7" fillId="0" borderId="0" xfId="0" applyFont="1" applyAlignment="1"/>
    <xf numFmtId="0" fontId="7" fillId="0" borderId="0" xfId="0" applyFont="1" applyFill="1" applyAlignment="1"/>
    <xf numFmtId="0" fontId="7" fillId="0" borderId="0" xfId="0" applyFont="1" applyAlignment="1">
      <alignment wrapText="1"/>
    </xf>
    <xf numFmtId="0" fontId="7" fillId="0" borderId="0" xfId="0" applyFont="1"/>
    <xf numFmtId="0" fontId="7" fillId="0" borderId="0" xfId="0" applyFont="1" applyFill="1"/>
    <xf numFmtId="0" fontId="11" fillId="0" borderId="0" xfId="0" applyFont="1" applyFill="1" applyAlignment="1"/>
    <xf numFmtId="0" fontId="11" fillId="0" borderId="0" xfId="0" applyFont="1"/>
    <xf numFmtId="0" fontId="11" fillId="0" borderId="0" xfId="0" applyFont="1" applyFill="1"/>
    <xf numFmtId="0" fontId="11" fillId="0" borderId="0" xfId="0" applyFont="1" applyAlignment="1"/>
    <xf numFmtId="0" fontId="11" fillId="0" borderId="0" xfId="0" applyFont="1" applyAlignment="1">
      <alignment horizontal="left"/>
    </xf>
    <xf numFmtId="0" fontId="9" fillId="0" borderId="0" xfId="0" applyFont="1" applyFill="1" applyAlignment="1"/>
    <xf numFmtId="0" fontId="9" fillId="2" borderId="0" xfId="0" applyFont="1" applyFill="1" applyAlignment="1">
      <alignment horizontal="left"/>
    </xf>
    <xf numFmtId="0" fontId="16" fillId="2" borderId="0" xfId="0" applyFont="1" applyFill="1" applyAlignment="1">
      <alignment horizontal="left" vertical="center"/>
    </xf>
    <xf numFmtId="0" fontId="16" fillId="0" borderId="0" xfId="2" applyFont="1"/>
    <xf numFmtId="0" fontId="16" fillId="0" borderId="0" xfId="0" applyFont="1" applyFill="1" applyAlignment="1"/>
    <xf numFmtId="0" fontId="18" fillId="0" borderId="0" xfId="4" applyFont="1"/>
    <xf numFmtId="0" fontId="13" fillId="0" borderId="0" xfId="4" applyFont="1"/>
    <xf numFmtId="0" fontId="19" fillId="0" borderId="0" xfId="4" applyFont="1"/>
    <xf numFmtId="9" fontId="20" fillId="0" borderId="0" xfId="4" applyNumberFormat="1" applyFont="1"/>
    <xf numFmtId="0" fontId="21" fillId="0" borderId="0" xfId="4" applyFont="1"/>
    <xf numFmtId="0" fontId="14" fillId="0" borderId="0" xfId="4" applyFont="1"/>
    <xf numFmtId="4" fontId="19" fillId="0" borderId="0" xfId="4" applyNumberFormat="1" applyFont="1"/>
    <xf numFmtId="44" fontId="18" fillId="2" borderId="0" xfId="1" applyFont="1" applyFill="1" applyBorder="1" applyAlignment="1">
      <alignment horizontal="center" vertical="center" wrapText="1"/>
    </xf>
    <xf numFmtId="4" fontId="22" fillId="0" borderId="0" xfId="0" applyNumberFormat="1" applyFont="1"/>
    <xf numFmtId="4" fontId="5" fillId="0" borderId="0" xfId="0" applyNumberFormat="1" applyFont="1"/>
    <xf numFmtId="4" fontId="12" fillId="3" borderId="1" xfId="0" applyNumberFormat="1" applyFont="1" applyFill="1" applyBorder="1" applyAlignment="1">
      <alignment horizontal="right" vertical="center"/>
    </xf>
    <xf numFmtId="4" fontId="17" fillId="3" borderId="1" xfId="0" applyNumberFormat="1" applyFont="1" applyFill="1" applyBorder="1" applyAlignment="1">
      <alignment horizontal="right" vertical="center"/>
    </xf>
    <xf numFmtId="44" fontId="24" fillId="2" borderId="2" xfId="1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4" fontId="30" fillId="0" borderId="1" xfId="0" applyNumberFormat="1" applyFont="1" applyBorder="1" applyAlignment="1">
      <alignment horizontal="right" vertical="center"/>
    </xf>
    <xf numFmtId="4" fontId="30" fillId="2" borderId="2" xfId="0" applyNumberFormat="1" applyFont="1" applyFill="1" applyBorder="1" applyAlignment="1">
      <alignment horizontal="right" vertical="center"/>
    </xf>
    <xf numFmtId="0" fontId="28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vertical="center" wrapText="1"/>
    </xf>
    <xf numFmtId="4" fontId="30" fillId="0" borderId="5" xfId="0" applyNumberFormat="1" applyFont="1" applyBorder="1" applyAlignment="1">
      <alignment horizontal="right" vertical="center"/>
    </xf>
    <xf numFmtId="0" fontId="28" fillId="0" borderId="3" xfId="0" applyFont="1" applyBorder="1"/>
    <xf numFmtId="0" fontId="23" fillId="0" borderId="1" xfId="0" applyFont="1" applyBorder="1" applyAlignment="1">
      <alignment horizontal="center" vertical="center" wrapText="1"/>
    </xf>
    <xf numFmtId="4" fontId="23" fillId="2" borderId="2" xfId="0" applyNumberFormat="1" applyFont="1" applyFill="1" applyBorder="1" applyAlignment="1">
      <alignment horizontal="right" vertical="center"/>
    </xf>
    <xf numFmtId="44" fontId="31" fillId="2" borderId="2" xfId="1" applyFont="1" applyFill="1" applyBorder="1" applyAlignment="1">
      <alignment horizontal="center" vertical="center" wrapText="1"/>
    </xf>
    <xf numFmtId="0" fontId="32" fillId="0" borderId="0" xfId="3" applyFont="1" applyAlignment="1"/>
    <xf numFmtId="17" fontId="24" fillId="2" borderId="6" xfId="1" applyNumberFormat="1" applyFont="1" applyFill="1" applyBorder="1" applyAlignment="1">
      <alignment horizontal="center" vertical="center" wrapText="1"/>
    </xf>
    <xf numFmtId="17" fontId="24" fillId="2" borderId="7" xfId="1" applyNumberFormat="1" applyFont="1" applyFill="1" applyBorder="1" applyAlignment="1">
      <alignment horizontal="center" vertical="center" wrapText="1"/>
    </xf>
    <xf numFmtId="17" fontId="24" fillId="2" borderId="8" xfId="1" applyNumberFormat="1" applyFont="1" applyFill="1" applyBorder="1" applyAlignment="1">
      <alignment horizontal="center" vertical="center" wrapText="1"/>
    </xf>
    <xf numFmtId="17" fontId="24" fillId="2" borderId="1" xfId="1" applyNumberFormat="1" applyFont="1" applyFill="1" applyBorder="1" applyAlignment="1">
      <alignment horizontal="center" vertical="center" wrapText="1"/>
    </xf>
    <xf numFmtId="44" fontId="26" fillId="2" borderId="9" xfId="1" applyFont="1" applyFill="1" applyBorder="1" applyAlignment="1">
      <alignment horizontal="center" vertical="center" wrapText="1"/>
    </xf>
    <xf numFmtId="164" fontId="29" fillId="2" borderId="6" xfId="0" applyNumberFormat="1" applyFont="1" applyFill="1" applyBorder="1" applyAlignment="1">
      <alignment horizontal="right" vertical="center" wrapText="1"/>
    </xf>
    <xf numFmtId="4" fontId="23" fillId="2" borderId="7" xfId="0" applyNumberFormat="1" applyFont="1" applyFill="1" applyBorder="1" applyAlignment="1">
      <alignment horizontal="right" vertical="center"/>
    </xf>
    <xf numFmtId="164" fontId="29" fillId="2" borderId="7" xfId="0" applyNumberFormat="1" applyFont="1" applyFill="1" applyBorder="1" applyAlignment="1">
      <alignment horizontal="right" vertical="center" wrapText="1"/>
    </xf>
    <xf numFmtId="164" fontId="29" fillId="2" borderId="8" xfId="0" applyNumberFormat="1" applyFont="1" applyFill="1" applyBorder="1" applyAlignment="1">
      <alignment horizontal="right" vertical="center" wrapText="1"/>
    </xf>
    <xf numFmtId="4" fontId="23" fillId="2" borderId="1" xfId="0" applyNumberFormat="1" applyFont="1" applyFill="1" applyBorder="1" applyAlignment="1">
      <alignment horizontal="right" vertical="center"/>
    </xf>
    <xf numFmtId="4" fontId="23" fillId="2" borderId="9" xfId="0" applyNumberFormat="1" applyFont="1" applyFill="1" applyBorder="1" applyAlignment="1">
      <alignment horizontal="right" vertical="center"/>
    </xf>
    <xf numFmtId="164" fontId="29" fillId="2" borderId="10" xfId="0" applyNumberFormat="1" applyFont="1" applyFill="1" applyBorder="1" applyAlignment="1">
      <alignment horizontal="right" vertical="center" wrapText="1"/>
    </xf>
    <xf numFmtId="4" fontId="23" fillId="2" borderId="11" xfId="0" applyNumberFormat="1" applyFont="1" applyFill="1" applyBorder="1" applyAlignment="1">
      <alignment horizontal="right" vertical="center"/>
    </xf>
    <xf numFmtId="164" fontId="29" fillId="2" borderId="11" xfId="0" applyNumberFormat="1" applyFont="1" applyFill="1" applyBorder="1" applyAlignment="1">
      <alignment horizontal="right" vertical="center" wrapText="1"/>
    </xf>
    <xf numFmtId="164" fontId="29" fillId="2" borderId="12" xfId="0" applyNumberFormat="1" applyFont="1" applyFill="1" applyBorder="1" applyAlignment="1">
      <alignment horizontal="right" vertical="center" wrapText="1"/>
    </xf>
    <xf numFmtId="4" fontId="23" fillId="2" borderId="5" xfId="0" applyNumberFormat="1" applyFont="1" applyFill="1" applyBorder="1" applyAlignment="1">
      <alignment horizontal="right" vertical="center"/>
    </xf>
    <xf numFmtId="4" fontId="23" fillId="2" borderId="0" xfId="0" applyNumberFormat="1" applyFont="1" applyFill="1" applyBorder="1" applyAlignment="1">
      <alignment horizontal="right" vertical="center"/>
    </xf>
    <xf numFmtId="4" fontId="23" fillId="2" borderId="6" xfId="0" applyNumberFormat="1" applyFont="1" applyFill="1" applyBorder="1" applyAlignment="1">
      <alignment horizontal="right" vertical="center"/>
    </xf>
    <xf numFmtId="4" fontId="29" fillId="2" borderId="7" xfId="0" applyNumberFormat="1" applyFont="1" applyFill="1" applyBorder="1" applyAlignment="1">
      <alignment horizontal="right" vertical="center" wrapText="1"/>
    </xf>
    <xf numFmtId="4" fontId="29" fillId="2" borderId="8" xfId="0" applyNumberFormat="1" applyFont="1" applyFill="1" applyBorder="1" applyAlignment="1">
      <alignment horizontal="right" vertical="center" wrapText="1"/>
    </xf>
    <xf numFmtId="4" fontId="30" fillId="2" borderId="1" xfId="0" applyNumberFormat="1" applyFont="1" applyFill="1" applyBorder="1" applyAlignment="1">
      <alignment horizontal="right" vertical="center"/>
    </xf>
    <xf numFmtId="4" fontId="30" fillId="2" borderId="5" xfId="0" applyNumberFormat="1" applyFont="1" applyFill="1" applyBorder="1" applyAlignment="1">
      <alignment horizontal="right" vertical="center"/>
    </xf>
    <xf numFmtId="4" fontId="30" fillId="0" borderId="2" xfId="0" applyNumberFormat="1" applyFont="1" applyBorder="1" applyAlignment="1">
      <alignment horizontal="right" vertical="center"/>
    </xf>
    <xf numFmtId="4" fontId="30" fillId="0" borderId="2" xfId="0" applyNumberFormat="1" applyFont="1" applyBorder="1" applyAlignment="1">
      <alignment horizontal="center" vertical="center"/>
    </xf>
    <xf numFmtId="4" fontId="30" fillId="0" borderId="1" xfId="0" applyNumberFormat="1" applyFont="1" applyBorder="1" applyAlignment="1">
      <alignment horizontal="center" vertical="center"/>
    </xf>
    <xf numFmtId="4" fontId="30" fillId="0" borderId="5" xfId="0" applyNumberFormat="1" applyFont="1" applyBorder="1" applyAlignment="1">
      <alignment horizontal="center" vertical="center"/>
    </xf>
    <xf numFmtId="4" fontId="23" fillId="2" borderId="1" xfId="0" applyNumberFormat="1" applyFont="1" applyFill="1" applyBorder="1" applyAlignment="1">
      <alignment horizontal="center" vertical="center"/>
    </xf>
    <xf numFmtId="4" fontId="23" fillId="2" borderId="5" xfId="0" applyNumberFormat="1" applyFont="1" applyFill="1" applyBorder="1" applyAlignment="1">
      <alignment horizontal="center" vertical="center"/>
    </xf>
    <xf numFmtId="4" fontId="11" fillId="0" borderId="0" xfId="0" applyNumberFormat="1" applyFont="1" applyFill="1"/>
    <xf numFmtId="44" fontId="26" fillId="4" borderId="1" xfId="1" applyFont="1" applyFill="1" applyBorder="1" applyAlignment="1">
      <alignment horizontal="center" vertical="center" wrapText="1"/>
    </xf>
    <xf numFmtId="4" fontId="30" fillId="4" borderId="1" xfId="0" applyNumberFormat="1" applyFont="1" applyFill="1" applyBorder="1" applyAlignment="1">
      <alignment horizontal="center" vertical="center"/>
    </xf>
    <xf numFmtId="4" fontId="23" fillId="4" borderId="1" xfId="0" applyNumberFormat="1" applyFont="1" applyFill="1" applyBorder="1" applyAlignment="1">
      <alignment horizontal="center" vertical="center"/>
    </xf>
    <xf numFmtId="44" fontId="24" fillId="4" borderId="2" xfId="1" applyFont="1" applyFill="1" applyBorder="1" applyAlignment="1">
      <alignment horizontal="center" vertical="center" wrapText="1"/>
    </xf>
    <xf numFmtId="4" fontId="30" fillId="4" borderId="2" xfId="0" applyNumberFormat="1" applyFont="1" applyFill="1" applyBorder="1" applyAlignment="1">
      <alignment horizontal="center" vertical="center"/>
    </xf>
    <xf numFmtId="4" fontId="30" fillId="4" borderId="2" xfId="0" applyNumberFormat="1" applyFont="1" applyFill="1" applyBorder="1" applyAlignment="1">
      <alignment horizontal="right" vertical="center"/>
    </xf>
    <xf numFmtId="44" fontId="31" fillId="4" borderId="2" xfId="1" applyFont="1" applyFill="1" applyBorder="1" applyAlignment="1">
      <alignment horizontal="center" vertical="center" wrapText="1"/>
    </xf>
    <xf numFmtId="4" fontId="5" fillId="0" borderId="0" xfId="0" applyNumberFormat="1" applyFont="1" applyFill="1"/>
    <xf numFmtId="0" fontId="15" fillId="0" borderId="0" xfId="0" applyFont="1" applyAlignment="1">
      <alignment horizontal="center" wrapText="1"/>
    </xf>
    <xf numFmtId="4" fontId="30" fillId="4" borderId="13" xfId="0" applyNumberFormat="1" applyFont="1" applyFill="1" applyBorder="1" applyAlignment="1">
      <alignment horizontal="center" vertical="center"/>
    </xf>
    <xf numFmtId="4" fontId="33" fillId="0" borderId="14" xfId="3" applyNumberFormat="1" applyFont="1" applyFill="1" applyBorder="1" applyAlignment="1">
      <alignment horizontal="center" vertical="center" wrapText="1"/>
    </xf>
    <xf numFmtId="4" fontId="33" fillId="2" borderId="14" xfId="3" applyNumberFormat="1" applyFont="1" applyFill="1" applyBorder="1" applyAlignment="1">
      <alignment horizontal="center" vertical="center" wrapText="1"/>
    </xf>
    <xf numFmtId="4" fontId="33" fillId="0" borderId="14" xfId="3" applyNumberFormat="1" applyFont="1" applyFill="1" applyBorder="1" applyAlignment="1">
      <alignment horizontal="center" wrapText="1"/>
    </xf>
    <xf numFmtId="4" fontId="30" fillId="2" borderId="2" xfId="0" applyNumberFormat="1" applyFont="1" applyFill="1" applyBorder="1" applyAlignment="1">
      <alignment horizontal="center" vertical="center"/>
    </xf>
    <xf numFmtId="4" fontId="34" fillId="0" borderId="0" xfId="0" applyNumberFormat="1" applyFont="1" applyFill="1"/>
    <xf numFmtId="4" fontId="7" fillId="0" borderId="0" xfId="0" applyNumberFormat="1" applyFont="1" applyFill="1"/>
    <xf numFmtId="4" fontId="30" fillId="2" borderId="13" xfId="0" applyNumberFormat="1" applyFont="1" applyFill="1" applyBorder="1" applyAlignment="1">
      <alignment horizontal="center" vertical="center"/>
    </xf>
    <xf numFmtId="4" fontId="23" fillId="2" borderId="2" xfId="0" applyNumberFormat="1" applyFont="1" applyFill="1" applyBorder="1" applyAlignment="1">
      <alignment horizontal="center" vertical="center"/>
    </xf>
    <xf numFmtId="4" fontId="30" fillId="0" borderId="13" xfId="0" applyNumberFormat="1" applyFont="1" applyBorder="1" applyAlignment="1">
      <alignment horizontal="center" vertical="center"/>
    </xf>
    <xf numFmtId="44" fontId="17" fillId="2" borderId="2" xfId="1" applyFont="1" applyFill="1" applyBorder="1" applyAlignment="1">
      <alignment horizontal="center" vertical="center" wrapText="1"/>
    </xf>
    <xf numFmtId="0" fontId="16" fillId="0" borderId="0" xfId="3" applyFont="1" applyFill="1" applyAlignment="1">
      <alignment horizontal="center" wrapText="1"/>
    </xf>
    <xf numFmtId="0" fontId="15" fillId="0" borderId="0" xfId="0" applyFont="1" applyAlignment="1">
      <alignment horizontal="center" wrapText="1"/>
    </xf>
  </cellXfs>
  <cellStyles count="5">
    <cellStyle name="Currency" xfId="1" builtinId="4"/>
    <cellStyle name="Normal" xfId="0" builtinId="0"/>
    <cellStyle name="Normal_MARIAN -RECUPERARE-APRILIE 2013" xfId="2"/>
    <cellStyle name="Normal_Sheet1" xfId="3"/>
    <cellStyle name="Normal_SPITALE-CONTRACTE 01.01.2020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C31"/>
  <sheetViews>
    <sheetView tabSelected="1" topLeftCell="A5" zoomScale="115" zoomScaleNormal="86" workbookViewId="0">
      <selection activeCell="AC16" sqref="AC16"/>
    </sheetView>
  </sheetViews>
  <sheetFormatPr defaultRowHeight="11.25"/>
  <cols>
    <col min="1" max="1" width="0.28515625" style="4" customWidth="1"/>
    <col min="2" max="2" width="4.85546875" style="4" customWidth="1"/>
    <col min="3" max="3" width="18.140625" style="5" customWidth="1"/>
    <col min="4" max="4" width="7.28515625" style="4" customWidth="1"/>
    <col min="5" max="5" width="9" style="4" hidden="1" customWidth="1"/>
    <col min="6" max="7" width="9.5703125" style="4" hidden="1" customWidth="1"/>
    <col min="8" max="8" width="7.7109375" style="4" customWidth="1"/>
    <col min="9" max="9" width="0.140625" style="7" hidden="1" customWidth="1"/>
    <col min="10" max="10" width="8.140625" style="4" customWidth="1"/>
    <col min="11" max="11" width="9.140625" style="7"/>
    <col min="12" max="12" width="7.5703125" style="7" customWidth="1"/>
    <col min="13" max="13" width="8.28515625" style="7" customWidth="1"/>
    <col min="14" max="14" width="7.5703125" style="7" customWidth="1"/>
    <col min="15" max="16" width="9" style="7" customWidth="1"/>
    <col min="17" max="17" width="7.7109375" style="7" customWidth="1"/>
    <col min="18" max="18" width="8.5703125" style="7" customWidth="1"/>
    <col min="19" max="19" width="8.28515625" style="7" hidden="1" customWidth="1"/>
    <col min="20" max="20" width="9.28515625" style="7" customWidth="1"/>
    <col min="21" max="21" width="9.42578125" style="7" hidden="1" customWidth="1"/>
    <col min="22" max="22" width="9.42578125" style="7" customWidth="1"/>
    <col min="23" max="23" width="11.85546875" style="7" customWidth="1"/>
    <col min="24" max="24" width="8.5703125" style="7" customWidth="1"/>
    <col min="25" max="26" width="8.42578125" style="7" customWidth="1"/>
    <col min="27" max="16384" width="9.140625" style="4"/>
  </cols>
  <sheetData>
    <row r="3" spans="2:29" s="8" customFormat="1" ht="18">
      <c r="B3" s="28" t="s">
        <v>3</v>
      </c>
      <c r="C3" s="11"/>
      <c r="D3" s="12"/>
      <c r="E3" s="12"/>
      <c r="F3" s="12"/>
      <c r="G3" s="12"/>
      <c r="H3" s="12"/>
      <c r="I3" s="25"/>
      <c r="J3" s="12"/>
      <c r="K3" s="9"/>
      <c r="L3" s="30"/>
      <c r="M3" s="30"/>
      <c r="N3" s="30"/>
      <c r="O3" s="9"/>
      <c r="P3" s="9"/>
      <c r="Q3" s="9"/>
      <c r="R3" s="9"/>
      <c r="S3" s="9"/>
      <c r="T3" s="9"/>
      <c r="U3" s="57"/>
      <c r="V3" s="57"/>
      <c r="W3" s="9"/>
      <c r="X3" s="9"/>
      <c r="Y3" s="9"/>
      <c r="Z3" s="9"/>
    </row>
    <row r="4" spans="2:29" s="8" customFormat="1" ht="18">
      <c r="B4" s="29"/>
      <c r="C4" s="11"/>
      <c r="D4" s="13"/>
      <c r="E4" s="13"/>
      <c r="F4" s="13"/>
      <c r="G4" s="13"/>
      <c r="H4" s="13"/>
      <c r="I4" s="10"/>
      <c r="J4" s="13"/>
      <c r="L4" s="31"/>
      <c r="M4" s="31"/>
      <c r="N4" s="31"/>
      <c r="U4" s="57"/>
      <c r="V4" s="57"/>
    </row>
    <row r="5" spans="2:29" s="2" customFormat="1" ht="18.75">
      <c r="B5" s="24"/>
      <c r="C5" s="11"/>
      <c r="D5" s="13"/>
      <c r="E5" s="13"/>
      <c r="F5" s="13"/>
      <c r="G5" s="13"/>
      <c r="H5" s="13"/>
      <c r="I5" s="21"/>
      <c r="J5" s="13"/>
      <c r="K5" s="6"/>
      <c r="L5" s="30"/>
      <c r="M5" s="30"/>
      <c r="N5" s="30"/>
      <c r="O5" s="6"/>
      <c r="P5" s="6"/>
      <c r="Q5" s="6"/>
      <c r="R5" s="6"/>
      <c r="S5" s="6"/>
      <c r="T5" s="6"/>
      <c r="U5" s="57"/>
      <c r="V5" s="57"/>
      <c r="W5" s="6"/>
      <c r="X5" s="6"/>
      <c r="Y5" s="6"/>
      <c r="Z5" s="6"/>
    </row>
    <row r="6" spans="2:29" s="2" customFormat="1" ht="18.75">
      <c r="B6" s="24"/>
      <c r="C6" s="11"/>
      <c r="D6" s="13"/>
      <c r="E6" s="13"/>
      <c r="F6" s="13"/>
      <c r="G6" s="13"/>
      <c r="H6" s="13"/>
      <c r="I6" s="21"/>
      <c r="J6" s="13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2:29" s="2" customFormat="1" ht="28.5" customHeight="1">
      <c r="B7" s="24"/>
      <c r="C7" s="107" t="s">
        <v>32</v>
      </c>
      <c r="D7" s="107"/>
      <c r="E7" s="107"/>
      <c r="F7" s="107"/>
      <c r="G7" s="107"/>
      <c r="H7" s="107"/>
      <c r="I7" s="107"/>
      <c r="J7" s="107"/>
      <c r="K7" s="108"/>
      <c r="L7" s="108"/>
      <c r="M7" s="108"/>
      <c r="N7" s="108"/>
      <c r="O7" s="108"/>
      <c r="P7" s="108"/>
      <c r="Q7" s="108"/>
      <c r="R7" s="108"/>
      <c r="S7" s="108"/>
      <c r="T7" s="95"/>
      <c r="U7" s="6"/>
      <c r="V7" s="6"/>
      <c r="W7" s="6"/>
      <c r="X7" s="6"/>
      <c r="Y7" s="6"/>
      <c r="Z7" s="6"/>
    </row>
    <row r="8" spans="2:29" s="2" customFormat="1" ht="40.5" customHeight="1" thickBot="1">
      <c r="B8" s="21"/>
      <c r="C8" s="27"/>
      <c r="D8" s="26"/>
      <c r="E8" s="26"/>
      <c r="F8" s="26"/>
      <c r="G8" s="26"/>
      <c r="H8" s="26"/>
      <c r="I8" s="37"/>
      <c r="J8" s="26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 s="3"/>
    </row>
    <row r="9" spans="2:29" ht="91.5" customHeight="1" thickBot="1">
      <c r="B9" s="43" t="s">
        <v>0</v>
      </c>
      <c r="C9" s="44" t="s">
        <v>1</v>
      </c>
      <c r="D9" s="58" t="s">
        <v>15</v>
      </c>
      <c r="E9" s="59" t="s">
        <v>9</v>
      </c>
      <c r="F9" s="59" t="s">
        <v>10</v>
      </c>
      <c r="G9" s="60" t="s">
        <v>11</v>
      </c>
      <c r="H9" s="61" t="s">
        <v>16</v>
      </c>
      <c r="I9" s="62" t="s">
        <v>8</v>
      </c>
      <c r="J9" s="61" t="s">
        <v>24</v>
      </c>
      <c r="K9" s="87" t="s">
        <v>17</v>
      </c>
      <c r="L9" s="61" t="s">
        <v>26</v>
      </c>
      <c r="M9" s="61" t="s">
        <v>27</v>
      </c>
      <c r="N9" s="61" t="s">
        <v>28</v>
      </c>
      <c r="O9" s="90" t="s">
        <v>33</v>
      </c>
      <c r="P9" s="61" t="s">
        <v>29</v>
      </c>
      <c r="Q9" s="61" t="s">
        <v>30</v>
      </c>
      <c r="R9" s="61" t="s">
        <v>31</v>
      </c>
      <c r="S9" s="61" t="s">
        <v>25</v>
      </c>
      <c r="T9" s="90" t="s">
        <v>36</v>
      </c>
      <c r="U9" s="42" t="s">
        <v>18</v>
      </c>
      <c r="V9" s="42" t="s">
        <v>35</v>
      </c>
      <c r="W9" s="106" t="s">
        <v>19</v>
      </c>
      <c r="X9" s="56" t="s">
        <v>12</v>
      </c>
      <c r="Y9" s="93" t="s">
        <v>13</v>
      </c>
      <c r="Z9" s="45" t="s">
        <v>20</v>
      </c>
    </row>
    <row r="10" spans="2:29" ht="30.75" customHeight="1" thickBot="1">
      <c r="B10" s="46">
        <v>1</v>
      </c>
      <c r="C10" s="47" t="s">
        <v>5</v>
      </c>
      <c r="D10" s="63">
        <v>13250</v>
      </c>
      <c r="E10" s="64">
        <v>25385.74</v>
      </c>
      <c r="F10" s="65">
        <v>22915</v>
      </c>
      <c r="G10" s="66">
        <f>E10-F10</f>
        <v>2470.7400000000016</v>
      </c>
      <c r="H10" s="67">
        <v>14970</v>
      </c>
      <c r="I10" s="68">
        <v>18784.599999999999</v>
      </c>
      <c r="J10" s="84">
        <v>17677.5</v>
      </c>
      <c r="K10" s="88">
        <f>D10+H10+J10</f>
        <v>45897.5</v>
      </c>
      <c r="L10" s="78">
        <v>12475</v>
      </c>
      <c r="M10" s="48">
        <v>13990</v>
      </c>
      <c r="N10" s="81">
        <v>10720</v>
      </c>
      <c r="O10" s="91">
        <f>L10+M10+N10</f>
        <v>37185</v>
      </c>
      <c r="P10" s="82">
        <v>13963</v>
      </c>
      <c r="Q10" s="48">
        <v>27666</v>
      </c>
      <c r="R10" s="81">
        <v>26050</v>
      </c>
      <c r="S10" s="97">
        <v>80576.820000000007</v>
      </c>
      <c r="T10" s="91">
        <f t="shared" ref="T10:T15" si="0">P10+Q10+R10</f>
        <v>67679</v>
      </c>
      <c r="U10" s="48">
        <v>47071.42</v>
      </c>
      <c r="V10" s="48">
        <v>47071.42</v>
      </c>
      <c r="W10" s="82">
        <v>8027.68</v>
      </c>
      <c r="X10" s="82">
        <v>8027.68</v>
      </c>
      <c r="Y10" s="91">
        <f t="shared" ref="Y10:Y15" si="1">X10+W10+V10</f>
        <v>63126.78</v>
      </c>
      <c r="Z10" s="40">
        <f>Y10+T10+O10+K10</f>
        <v>213888.28</v>
      </c>
      <c r="AA10" s="39"/>
    </row>
    <row r="11" spans="2:29" ht="20.25" customHeight="1" thickBot="1">
      <c r="B11" s="50">
        <v>2</v>
      </c>
      <c r="C11" s="51" t="s">
        <v>4</v>
      </c>
      <c r="D11" s="69">
        <v>21735</v>
      </c>
      <c r="E11" s="70">
        <v>27504.06</v>
      </c>
      <c r="F11" s="71">
        <v>16480</v>
      </c>
      <c r="G11" s="72">
        <f>E11-F11</f>
        <v>11024.060000000001</v>
      </c>
      <c r="H11" s="73">
        <v>19525</v>
      </c>
      <c r="I11" s="74">
        <v>24694.53</v>
      </c>
      <c r="J11" s="85">
        <v>14235</v>
      </c>
      <c r="K11" s="88">
        <f>D11+H11+J11</f>
        <v>55495</v>
      </c>
      <c r="L11" s="79">
        <v>15675</v>
      </c>
      <c r="M11" s="79">
        <v>11515</v>
      </c>
      <c r="N11" s="103">
        <v>22390</v>
      </c>
      <c r="O11" s="96">
        <f>L11+M11+N11</f>
        <v>49580</v>
      </c>
      <c r="P11" s="83">
        <v>11679</v>
      </c>
      <c r="Q11" s="52">
        <v>16244.5</v>
      </c>
      <c r="R11" s="105">
        <v>13680</v>
      </c>
      <c r="S11" s="98">
        <v>90.84</v>
      </c>
      <c r="T11" s="96">
        <f t="shared" si="0"/>
        <v>41603.5</v>
      </c>
      <c r="U11" s="52">
        <v>13238.01</v>
      </c>
      <c r="V11" s="52">
        <v>97116.52</v>
      </c>
      <c r="W11" s="83">
        <v>2257.65</v>
      </c>
      <c r="X11" s="83">
        <v>2257.65</v>
      </c>
      <c r="Y11" s="91">
        <f t="shared" si="1"/>
        <v>101631.82</v>
      </c>
      <c r="Z11" s="40">
        <f>Y11+T11+O11+K11</f>
        <v>248310.32</v>
      </c>
      <c r="AA11" s="39"/>
    </row>
    <row r="12" spans="2:29" ht="24" customHeight="1" thickBot="1">
      <c r="B12" s="46">
        <v>3</v>
      </c>
      <c r="C12" s="47" t="s">
        <v>6</v>
      </c>
      <c r="D12" s="63">
        <v>12820</v>
      </c>
      <c r="E12" s="64">
        <v>10497.38</v>
      </c>
      <c r="F12" s="65">
        <v>9945</v>
      </c>
      <c r="G12" s="66">
        <f>E12-F12</f>
        <v>552.3799999999992</v>
      </c>
      <c r="H12" s="67">
        <v>11070</v>
      </c>
      <c r="I12" s="68">
        <v>10433.69</v>
      </c>
      <c r="J12" s="84">
        <v>12445</v>
      </c>
      <c r="K12" s="88">
        <f>D12+H12+J12</f>
        <v>36335</v>
      </c>
      <c r="L12" s="78">
        <v>12495</v>
      </c>
      <c r="M12" s="48">
        <v>10510</v>
      </c>
      <c r="N12" s="81">
        <v>5485</v>
      </c>
      <c r="O12" s="91">
        <f>L12+M12+N12</f>
        <v>28490</v>
      </c>
      <c r="P12" s="82">
        <v>15298</v>
      </c>
      <c r="Q12" s="48">
        <v>27350</v>
      </c>
      <c r="R12" s="81">
        <v>24736</v>
      </c>
      <c r="S12" s="97">
        <v>12326.31</v>
      </c>
      <c r="T12" s="91">
        <f t="shared" si="0"/>
        <v>67384</v>
      </c>
      <c r="U12" s="48">
        <v>25308.13</v>
      </c>
      <c r="V12" s="48">
        <v>25308.13</v>
      </c>
      <c r="W12" s="82">
        <v>4316.12</v>
      </c>
      <c r="X12" s="82">
        <v>4316.12</v>
      </c>
      <c r="Y12" s="91">
        <f t="shared" si="1"/>
        <v>33940.370000000003</v>
      </c>
      <c r="Z12" s="40">
        <f>Y12+T12+O12+K12</f>
        <v>166149.37</v>
      </c>
      <c r="AA12" s="39"/>
    </row>
    <row r="13" spans="2:29" ht="24" customHeight="1" thickBot="1">
      <c r="B13" s="46">
        <v>4</v>
      </c>
      <c r="C13" s="47" t="s">
        <v>21</v>
      </c>
      <c r="D13" s="63">
        <v>4645</v>
      </c>
      <c r="E13" s="64"/>
      <c r="F13" s="65"/>
      <c r="G13" s="66"/>
      <c r="H13" s="67">
        <v>5580</v>
      </c>
      <c r="I13" s="68"/>
      <c r="J13" s="84">
        <v>9930</v>
      </c>
      <c r="K13" s="88">
        <f>J13+H13+D13</f>
        <v>20155</v>
      </c>
      <c r="L13" s="49">
        <v>9745</v>
      </c>
      <c r="M13" s="80">
        <v>12035</v>
      </c>
      <c r="N13" s="81">
        <v>14785</v>
      </c>
      <c r="O13" s="91">
        <f>L13+M13+N13</f>
        <v>36565</v>
      </c>
      <c r="P13" s="81">
        <v>17707</v>
      </c>
      <c r="Q13" s="80">
        <v>15378</v>
      </c>
      <c r="R13" s="81">
        <v>13048</v>
      </c>
      <c r="S13" s="99">
        <v>194.05</v>
      </c>
      <c r="T13" s="91">
        <f t="shared" si="0"/>
        <v>46133</v>
      </c>
      <c r="U13" s="80">
        <v>14708.9</v>
      </c>
      <c r="V13" s="80">
        <v>108000.37</v>
      </c>
      <c r="W13" s="81">
        <v>2508.4899999999998</v>
      </c>
      <c r="X13" s="81">
        <v>2508.4899999999998</v>
      </c>
      <c r="Y13" s="91">
        <f t="shared" si="1"/>
        <v>113017.34999999999</v>
      </c>
      <c r="Z13" s="40">
        <f>Y13+T13+O13+K13</f>
        <v>215870.34999999998</v>
      </c>
      <c r="AA13" s="39"/>
    </row>
    <row r="14" spans="2:29" ht="24" customHeight="1" thickBot="1">
      <c r="B14" s="46">
        <v>5</v>
      </c>
      <c r="C14" s="47" t="s">
        <v>22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97">
        <v>36274.080000000002</v>
      </c>
      <c r="T14" s="91">
        <f t="shared" si="0"/>
        <v>0</v>
      </c>
      <c r="U14" s="80">
        <v>11517.08</v>
      </c>
      <c r="V14" s="80">
        <v>11517.08</v>
      </c>
      <c r="W14" s="81">
        <v>1964.15</v>
      </c>
      <c r="X14" s="81">
        <v>1964.15</v>
      </c>
      <c r="Y14" s="91">
        <f t="shared" si="1"/>
        <v>15445.380000000001</v>
      </c>
      <c r="Z14" s="40">
        <f>Y14+T14+O14+K14</f>
        <v>15445.380000000001</v>
      </c>
      <c r="AA14" s="39"/>
    </row>
    <row r="15" spans="2:29" ht="30.75" customHeight="1" thickBot="1">
      <c r="B15" s="46">
        <v>6</v>
      </c>
      <c r="C15" s="47" t="s">
        <v>23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798</v>
      </c>
      <c r="R15" s="81">
        <v>5530</v>
      </c>
      <c r="S15" s="97">
        <v>47707.88</v>
      </c>
      <c r="T15" s="91">
        <f t="shared" si="0"/>
        <v>6328</v>
      </c>
      <c r="U15" s="80">
        <v>17156.46</v>
      </c>
      <c r="V15" s="80">
        <v>17156.46</v>
      </c>
      <c r="W15" s="81">
        <v>2925.91</v>
      </c>
      <c r="X15" s="81">
        <v>2925.91</v>
      </c>
      <c r="Y15" s="91">
        <f t="shared" si="1"/>
        <v>23008.28</v>
      </c>
      <c r="Z15" s="40">
        <f>Y15+T15</f>
        <v>29336.28</v>
      </c>
      <c r="AA15" s="39"/>
    </row>
    <row r="16" spans="2:29" ht="37.5" customHeight="1" thickBot="1">
      <c r="B16" s="53"/>
      <c r="C16" s="54" t="s">
        <v>2</v>
      </c>
      <c r="D16" s="75">
        <f>SUM(D10:D15)</f>
        <v>52450</v>
      </c>
      <c r="E16" s="64">
        <f>SUM(E10:E12)</f>
        <v>63387.18</v>
      </c>
      <c r="F16" s="76">
        <f>SUM(F10:F12)</f>
        <v>49340</v>
      </c>
      <c r="G16" s="77">
        <f>SUM(G10:G12)</f>
        <v>14047.180000000002</v>
      </c>
      <c r="H16" s="67">
        <f>SUM(H10:H15)</f>
        <v>51145</v>
      </c>
      <c r="I16" s="68">
        <f>SUM(I10:I12)</f>
        <v>53912.82</v>
      </c>
      <c r="J16" s="84">
        <f>SUM(J10:J15)</f>
        <v>54287.5</v>
      </c>
      <c r="K16" s="89">
        <f>SUM(K10:K15)</f>
        <v>157882.5</v>
      </c>
      <c r="L16" s="55">
        <v>50390</v>
      </c>
      <c r="M16" s="55">
        <f>SUM(M10:M15)</f>
        <v>48050</v>
      </c>
      <c r="N16" s="104">
        <f>SUM(N10:N15)</f>
        <v>53380</v>
      </c>
      <c r="O16" s="92">
        <f>L16+M16+N16</f>
        <v>151820</v>
      </c>
      <c r="P16" s="100">
        <f>SUM(P10:P15)</f>
        <v>58647</v>
      </c>
      <c r="Q16" s="49">
        <f>SUM(Q10:Q15)</f>
        <v>87436.5</v>
      </c>
      <c r="R16" s="100">
        <f t="shared" ref="R16:Y16" si="2">SUM(R10:R15)</f>
        <v>83044</v>
      </c>
      <c r="S16" s="100">
        <f t="shared" si="2"/>
        <v>177169.98</v>
      </c>
      <c r="T16" s="91">
        <f t="shared" si="2"/>
        <v>229127.5</v>
      </c>
      <c r="U16" s="49">
        <f t="shared" si="2"/>
        <v>129000</v>
      </c>
      <c r="V16" s="49">
        <f t="shared" si="2"/>
        <v>306169.98000000004</v>
      </c>
      <c r="W16" s="100">
        <f t="shared" si="2"/>
        <v>22000.000000000004</v>
      </c>
      <c r="X16" s="49">
        <f t="shared" si="2"/>
        <v>22000.000000000004</v>
      </c>
      <c r="Y16" s="91">
        <f t="shared" si="2"/>
        <v>350169.98</v>
      </c>
      <c r="Z16" s="41">
        <v>889000</v>
      </c>
      <c r="AA16" s="39"/>
      <c r="AB16" s="39"/>
      <c r="AC16" s="39"/>
    </row>
    <row r="17" spans="2:29" ht="18.75">
      <c r="B17" s="18"/>
      <c r="C17" s="17"/>
      <c r="D17" s="18"/>
      <c r="E17" s="18"/>
      <c r="F17" s="18"/>
      <c r="G17" s="18"/>
      <c r="H17" s="18"/>
      <c r="J17" s="38"/>
      <c r="L17" s="94"/>
      <c r="M17" s="94"/>
      <c r="N17" s="94"/>
      <c r="O17" s="94"/>
      <c r="P17" s="94"/>
      <c r="Q17" s="94"/>
      <c r="R17" s="101"/>
      <c r="S17" s="101"/>
      <c r="T17" s="94"/>
      <c r="U17" s="94"/>
      <c r="V17" s="94"/>
      <c r="W17" s="94"/>
      <c r="Y17" s="94"/>
      <c r="Z17" s="94"/>
      <c r="AB17" s="39"/>
    </row>
    <row r="18" spans="2:29" ht="18.75">
      <c r="B18" s="18"/>
      <c r="C18" s="33"/>
      <c r="D18" s="33"/>
      <c r="E18" s="34"/>
      <c r="F18" s="32"/>
      <c r="G18" s="35"/>
      <c r="H18" s="35"/>
      <c r="I18" s="22"/>
      <c r="J18" s="36"/>
      <c r="K18" s="22"/>
      <c r="L18" s="22"/>
      <c r="M18" s="22"/>
      <c r="N18" s="22"/>
      <c r="O18" s="86"/>
      <c r="P18" s="86"/>
      <c r="Q18" s="22"/>
      <c r="R18" s="22"/>
      <c r="S18" s="86"/>
      <c r="T18" s="94"/>
      <c r="U18" s="86"/>
      <c r="V18" s="22"/>
      <c r="W18" s="86"/>
      <c r="X18" s="22"/>
      <c r="Y18" s="22"/>
      <c r="Z18" s="22"/>
      <c r="AA18" s="35"/>
      <c r="AB18" s="35"/>
    </row>
    <row r="19" spans="2:29" ht="37.5" customHeight="1">
      <c r="B19" s="18"/>
      <c r="C19" s="35" t="s">
        <v>7</v>
      </c>
      <c r="D19" s="35"/>
      <c r="E19" s="34"/>
      <c r="F19" s="32"/>
      <c r="G19" s="35"/>
      <c r="H19" s="35"/>
      <c r="I19" s="22"/>
      <c r="J19" s="36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1"/>
    </row>
    <row r="20" spans="2:29" s="1" customFormat="1" ht="18.75">
      <c r="B20" s="15"/>
      <c r="C20" s="35" t="s">
        <v>14</v>
      </c>
      <c r="D20" s="35"/>
      <c r="E20" s="34"/>
      <c r="F20" s="32"/>
      <c r="G20" s="32"/>
      <c r="H20" s="32"/>
      <c r="I20" s="16"/>
      <c r="J20" s="32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 t="s">
        <v>34</v>
      </c>
      <c r="V20" s="35"/>
      <c r="W20" s="35"/>
      <c r="X20" s="35"/>
      <c r="Y20" s="35"/>
      <c r="Z20" s="35"/>
      <c r="AA20" s="16"/>
      <c r="AB20" s="20"/>
      <c r="AC20" s="7"/>
    </row>
    <row r="21" spans="2:29" s="1" customFormat="1" ht="18.75">
      <c r="B21" s="15"/>
      <c r="C21" s="32"/>
      <c r="D21" s="30"/>
      <c r="E21" s="32"/>
      <c r="F21" s="32"/>
      <c r="G21" s="32"/>
      <c r="H21" s="32"/>
      <c r="I21" s="19"/>
      <c r="J21" s="32"/>
      <c r="K21" s="19"/>
      <c r="L21" s="19"/>
      <c r="M21" s="19"/>
      <c r="N21" s="19"/>
      <c r="O21" s="19"/>
      <c r="P21" s="19"/>
      <c r="Q21" s="19"/>
      <c r="R21" s="19"/>
      <c r="S21" s="102"/>
      <c r="T21" s="19"/>
      <c r="U21" s="19"/>
      <c r="V21" s="19"/>
      <c r="W21" s="19"/>
      <c r="X21" s="19"/>
      <c r="Y21" s="19"/>
      <c r="Z21" s="19"/>
      <c r="AA21" s="19"/>
      <c r="AB21" s="19"/>
      <c r="AC21" s="7"/>
    </row>
    <row r="22" spans="2:29">
      <c r="AA22" s="7"/>
      <c r="AB22" s="7"/>
      <c r="AC22" s="7"/>
    </row>
    <row r="23" spans="2:29" ht="18.75">
      <c r="I23" s="23"/>
    </row>
    <row r="24" spans="2:29" ht="18.75">
      <c r="H24" s="23"/>
      <c r="I24" s="23"/>
      <c r="J24" s="23"/>
    </row>
    <row r="25" spans="2:29" ht="18.75">
      <c r="H25" s="23"/>
      <c r="J25" s="23"/>
    </row>
    <row r="30" spans="2:29" ht="15.75">
      <c r="I30" s="14"/>
    </row>
    <row r="31" spans="2:29" ht="15.75">
      <c r="I31" s="14"/>
    </row>
  </sheetData>
  <mergeCells count="1">
    <mergeCell ref="C7:S7"/>
  </mergeCells>
  <phoneticPr fontId="2" type="noConversion"/>
  <pageMargins left="0.17" right="0.17" top="0.19" bottom="0.52" header="0.17" footer="0.5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VALORI CONTRACT</vt:lpstr>
    </vt:vector>
  </TitlesOfParts>
  <Company>- ETH0 -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cosma</dc:creator>
  <cp:lastModifiedBy>bob</cp:lastModifiedBy>
  <cp:lastPrinted>2022-04-27T08:50:53Z</cp:lastPrinted>
  <dcterms:created xsi:type="dcterms:W3CDTF">2018-07-10T13:18:05Z</dcterms:created>
  <dcterms:modified xsi:type="dcterms:W3CDTF">2023-10-18T12:00:24Z</dcterms:modified>
</cp:coreProperties>
</file>