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3620" activeTab="0"/>
  </bookViews>
  <sheets>
    <sheet name="PUNCTAJE IMAG 30,06,2023" sheetId="1" r:id="rId1"/>
  </sheets>
  <definedNames>
    <definedName name="_xlnm.Print_Area" localSheetId="0">'PUNCTAJE IMAG 30,06,2023'!$A$1:$I$32</definedName>
  </definedNames>
  <calcPr fullCalcOnLoad="1"/>
</workbook>
</file>

<file path=xl/sharedStrings.xml><?xml version="1.0" encoding="utf-8"?>
<sst xmlns="http://schemas.openxmlformats.org/spreadsheetml/2006/main" count="33" uniqueCount="33">
  <si>
    <t>CAS VASLUI</t>
  </si>
  <si>
    <t>DENUMIRE FURNIZOR</t>
  </si>
  <si>
    <t>RESURSE TEHNICE</t>
  </si>
  <si>
    <t>RESURSE UMANE</t>
  </si>
  <si>
    <t>LOGISTICA</t>
  </si>
  <si>
    <t>DISPONIBILITATE</t>
  </si>
  <si>
    <t>1=2+3+4</t>
  </si>
  <si>
    <t>TOTAL ACTE ADITIONALE MEDICI FAMILIE</t>
  </si>
  <si>
    <t>SC FIZIOMED BARLAD-ecografii</t>
  </si>
  <si>
    <t>SOCIETATEA CIVILA BARLAD-ecografii</t>
  </si>
  <si>
    <t>TOTAL ACTE ADITIONALE CLINIC</t>
  </si>
  <si>
    <t>TOTAL CONTRACTE PARACLINIC</t>
  </si>
  <si>
    <t>TOTAL GENERAL</t>
  </si>
  <si>
    <t>Ambulatoriul Spital Municipal Husi radiologie + ecografii</t>
  </si>
  <si>
    <t>CMI DR.PLAIER HUSI ecografii</t>
  </si>
  <si>
    <t>Amb.  Spital Judetean de Urgenta Vaslui rad+eco+CT+RMN</t>
  </si>
  <si>
    <t>S.C. AXA DESIGN S.R.L BARLAD CT + RMN</t>
  </si>
  <si>
    <t>AUDIOSAN SRL VASLUI ECO+CT+RMN</t>
  </si>
  <si>
    <t>SOCIETATEA CIVILA BIRLAD</t>
  </si>
  <si>
    <t>Intocmit,</t>
  </si>
  <si>
    <t>SPITALUL JUDETEAN DE URGENTA VASLUI -ecografii</t>
  </si>
  <si>
    <t>SC TELKARPHARM  SRL VASLUI- ecografii +RMN</t>
  </si>
  <si>
    <t>CENTRALIZATOR PUNCTAJE FURNIZORI SERVICII MEDICALE PARACLINICE - RADIOLOGIE SI IMAGISTICA MEDICALA</t>
  </si>
  <si>
    <t>TOTAL PUNCTE 2022</t>
  </si>
  <si>
    <t>6=1+5</t>
  </si>
  <si>
    <t>TOTAL PUNCTAJE         ( din PV verificare teren)</t>
  </si>
  <si>
    <t>CMI DR CAZACU TATIANA</t>
  </si>
  <si>
    <t>VALABIL LA DATA DE 30.06.2023</t>
  </si>
  <si>
    <t>SC DR CATALIN ZODIERU SRL BARLAD</t>
  </si>
  <si>
    <t>TOTAL ACTE ADITIONALE STOMATOLOGIE</t>
  </si>
  <si>
    <t>SC TONIC MEDICAL CENTER SRL BARLAD</t>
  </si>
  <si>
    <t>Criteriul de evaluare 01.07.2023</t>
  </si>
  <si>
    <t>Cons.Istrate Alin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</si>
</sst>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i/>
      <u val="single"/>
      <sz val="16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sz val="22"/>
      <name val="Times New Roman"/>
      <family val="1"/>
    </font>
    <font>
      <b/>
      <i/>
      <sz val="18"/>
      <name val="Times New Roman"/>
      <family val="1"/>
    </font>
    <font>
      <b/>
      <i/>
      <sz val="22"/>
      <name val="Times New Roman"/>
      <family val="1"/>
    </font>
    <font>
      <b/>
      <sz val="22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horizontal="right" vertical="center" wrapText="1"/>
    </xf>
    <xf numFmtId="4" fontId="21" fillId="0" borderId="19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4" fontId="19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right" vertical="center" wrapText="1"/>
    </xf>
    <xf numFmtId="4" fontId="18" fillId="0" borderId="26" xfId="0" applyNumberFormat="1" applyFont="1" applyFill="1" applyBorder="1" applyAlignment="1">
      <alignment horizontal="right" vertical="center" wrapText="1"/>
    </xf>
    <xf numFmtId="4" fontId="21" fillId="0" borderId="27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4" fontId="21" fillId="0" borderId="32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0" fontId="13" fillId="0" borderId="29" xfId="0" applyFont="1" applyFill="1" applyBorder="1" applyAlignment="1">
      <alignment wrapText="1"/>
    </xf>
    <xf numFmtId="4" fontId="21" fillId="0" borderId="22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21" fillId="0" borderId="22" xfId="0" applyNumberFormat="1" applyFont="1" applyFill="1" applyBorder="1" applyAlignment="1">
      <alignment/>
    </xf>
    <xf numFmtId="0" fontId="13" fillId="0" borderId="33" xfId="0" applyFont="1" applyFill="1" applyBorder="1" applyAlignment="1">
      <alignment wrapText="1"/>
    </xf>
    <xf numFmtId="4" fontId="19" fillId="0" borderId="34" xfId="0" applyNumberFormat="1" applyFont="1" applyFill="1" applyBorder="1" applyAlignment="1">
      <alignment/>
    </xf>
    <xf numFmtId="0" fontId="13" fillId="0" borderId="35" xfId="0" applyFont="1" applyFill="1" applyBorder="1" applyAlignment="1">
      <alignment wrapText="1"/>
    </xf>
    <xf numFmtId="4" fontId="21" fillId="0" borderId="36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" fontId="19" fillId="0" borderId="37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" fontId="19" fillId="0" borderId="38" xfId="0" applyNumberFormat="1" applyFont="1" applyFill="1" applyBorder="1" applyAlignment="1">
      <alignment/>
    </xf>
    <xf numFmtId="0" fontId="17" fillId="24" borderId="39" xfId="0" applyFont="1" applyFill="1" applyBorder="1" applyAlignment="1">
      <alignment/>
    </xf>
    <xf numFmtId="4" fontId="20" fillId="24" borderId="40" xfId="0" applyNumberFormat="1" applyFont="1" applyFill="1" applyBorder="1" applyAlignment="1">
      <alignment/>
    </xf>
    <xf numFmtId="4" fontId="20" fillId="24" borderId="39" xfId="0" applyNumberFormat="1" applyFont="1" applyFill="1" applyBorder="1" applyAlignment="1">
      <alignment/>
    </xf>
    <xf numFmtId="4" fontId="20" fillId="24" borderId="41" xfId="0" applyNumberFormat="1" applyFont="1" applyFill="1" applyBorder="1" applyAlignment="1">
      <alignment/>
    </xf>
    <xf numFmtId="4" fontId="19" fillId="24" borderId="28" xfId="0" applyNumberFormat="1" applyFont="1" applyFill="1" applyBorder="1" applyAlignment="1">
      <alignment/>
    </xf>
    <xf numFmtId="0" fontId="4" fillId="24" borderId="39" xfId="0" applyFont="1" applyFill="1" applyBorder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4" fontId="21" fillId="24" borderId="40" xfId="0" applyNumberFormat="1" applyFont="1" applyFill="1" applyBorder="1" applyAlignment="1">
      <alignment/>
    </xf>
    <xf numFmtId="4" fontId="18" fillId="24" borderId="43" xfId="0" applyNumberFormat="1" applyFont="1" applyFill="1" applyBorder="1" applyAlignment="1">
      <alignment/>
    </xf>
    <xf numFmtId="4" fontId="18" fillId="24" borderId="44" xfId="0" applyNumberFormat="1" applyFont="1" applyFill="1" applyBorder="1" applyAlignment="1">
      <alignment/>
    </xf>
    <xf numFmtId="4" fontId="21" fillId="24" borderId="41" xfId="0" applyNumberFormat="1" applyFont="1" applyFill="1" applyBorder="1" applyAlignment="1">
      <alignment/>
    </xf>
    <xf numFmtId="4" fontId="19" fillId="24" borderId="41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4" fontId="21" fillId="24" borderId="45" xfId="0" applyNumberFormat="1" applyFont="1" applyFill="1" applyBorder="1" applyAlignment="1">
      <alignment/>
    </xf>
    <xf numFmtId="4" fontId="18" fillId="24" borderId="45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21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/>
    </xf>
    <xf numFmtId="0" fontId="4" fillId="24" borderId="46" xfId="0" applyFont="1" applyFill="1" applyBorder="1" applyAlignment="1">
      <alignment/>
    </xf>
    <xf numFmtId="4" fontId="21" fillId="24" borderId="47" xfId="0" applyNumberFormat="1" applyFont="1" applyFill="1" applyBorder="1" applyAlignment="1">
      <alignment/>
    </xf>
    <xf numFmtId="4" fontId="21" fillId="24" borderId="48" xfId="0" applyNumberFormat="1" applyFont="1" applyFill="1" applyBorder="1" applyAlignment="1">
      <alignment/>
    </xf>
    <xf numFmtId="0" fontId="11" fillId="9" borderId="46" xfId="0" applyFont="1" applyFill="1" applyBorder="1" applyAlignment="1">
      <alignment horizontal="center"/>
    </xf>
    <xf numFmtId="4" fontId="21" fillId="9" borderId="47" xfId="0" applyNumberFormat="1" applyFont="1" applyFill="1" applyBorder="1" applyAlignment="1">
      <alignment/>
    </xf>
    <xf numFmtId="4" fontId="21" fillId="9" borderId="48" xfId="0" applyNumberFormat="1" applyFont="1" applyFill="1" applyBorder="1" applyAlignment="1">
      <alignment/>
    </xf>
    <xf numFmtId="0" fontId="13" fillId="7" borderId="21" xfId="0" applyFont="1" applyFill="1" applyBorder="1" applyAlignment="1">
      <alignment/>
    </xf>
    <xf numFmtId="4" fontId="21" fillId="7" borderId="17" xfId="0" applyNumberFormat="1" applyFont="1" applyFill="1" applyBorder="1" applyAlignment="1">
      <alignment/>
    </xf>
    <xf numFmtId="4" fontId="18" fillId="7" borderId="17" xfId="0" applyNumberFormat="1" applyFont="1" applyFill="1" applyBorder="1" applyAlignment="1">
      <alignment horizontal="right"/>
    </xf>
    <xf numFmtId="4" fontId="18" fillId="7" borderId="17" xfId="0" applyNumberFormat="1" applyFont="1" applyFill="1" applyBorder="1" applyAlignment="1">
      <alignment/>
    </xf>
    <xf numFmtId="4" fontId="19" fillId="7" borderId="34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50" zoomScaleNormal="50" zoomScalePageLayoutView="0" workbookViewId="0" topLeftCell="A1">
      <selection activeCell="O18" sqref="O18"/>
    </sheetView>
  </sheetViews>
  <sheetFormatPr defaultColWidth="9.140625" defaultRowHeight="12.75"/>
  <cols>
    <col min="1" max="1" width="7.421875" style="8" customWidth="1"/>
    <col min="2" max="2" width="109.7109375" style="8" customWidth="1"/>
    <col min="3" max="3" width="23.7109375" style="4" customWidth="1"/>
    <col min="4" max="4" width="22.28125" style="4" customWidth="1"/>
    <col min="5" max="5" width="21.421875" style="4" customWidth="1"/>
    <col min="6" max="6" width="21.7109375" style="6" customWidth="1"/>
    <col min="7" max="7" width="24.00390625" style="6" customWidth="1"/>
    <col min="8" max="8" width="26.00390625" style="6" customWidth="1"/>
    <col min="9" max="9" width="21.140625" style="6" customWidth="1"/>
    <col min="10" max="10" width="17.00390625" style="6" customWidth="1"/>
    <col min="11" max="12" width="19.7109375" style="6" customWidth="1"/>
    <col min="13" max="13" width="25.00390625" style="6" customWidth="1"/>
    <col min="14" max="14" width="22.28125" style="6" customWidth="1"/>
    <col min="15" max="15" width="18.421875" style="6" customWidth="1"/>
    <col min="16" max="16" width="19.8515625" style="6" customWidth="1"/>
    <col min="17" max="17" width="21.57421875" style="6" customWidth="1"/>
    <col min="18" max="16384" width="9.140625" style="6" customWidth="1"/>
  </cols>
  <sheetData>
    <row r="1" spans="1:9" ht="45" customHeight="1">
      <c r="A1" s="1"/>
      <c r="B1" s="2" t="s">
        <v>0</v>
      </c>
      <c r="C1" s="3"/>
      <c r="E1" s="5"/>
      <c r="F1" s="5"/>
      <c r="I1" s="7"/>
    </row>
    <row r="2" spans="2:7" ht="32.25" customHeight="1">
      <c r="B2" s="9"/>
      <c r="C2" s="7"/>
      <c r="D2" s="28"/>
      <c r="E2" s="28"/>
      <c r="F2" s="28"/>
      <c r="G2" s="29"/>
    </row>
    <row r="3" spans="2:14" ht="32.25" customHeight="1">
      <c r="B3" s="31" t="s">
        <v>22</v>
      </c>
      <c r="C3" s="30"/>
      <c r="D3" s="30"/>
      <c r="E3" s="30"/>
      <c r="F3" s="30"/>
      <c r="G3" s="30"/>
      <c r="H3" s="30"/>
      <c r="I3" s="30"/>
      <c r="J3" s="30"/>
      <c r="K3" s="10"/>
      <c r="L3" s="10"/>
      <c r="M3" s="10"/>
      <c r="N3" s="11"/>
    </row>
    <row r="4" spans="2:14" ht="32.25" customHeight="1">
      <c r="B4" s="109" t="s">
        <v>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2:14" ht="32.25" customHeight="1" thickBot="1">
      <c r="B5" s="111"/>
      <c r="C5" s="111"/>
      <c r="D5" s="111"/>
      <c r="E5" s="111"/>
      <c r="F5" s="111"/>
      <c r="G5" s="111"/>
      <c r="H5" s="111"/>
      <c r="I5" s="12"/>
      <c r="J5" s="13"/>
      <c r="K5" s="11"/>
      <c r="L5" s="11"/>
      <c r="M5" s="11"/>
      <c r="N5" s="11"/>
    </row>
    <row r="6" spans="1:8" ht="63.75" customHeight="1" thickBot="1">
      <c r="A6" s="14"/>
      <c r="B6" s="15"/>
      <c r="C6" s="115" t="s">
        <v>31</v>
      </c>
      <c r="D6" s="116"/>
      <c r="E6" s="116"/>
      <c r="F6" s="116"/>
      <c r="G6" s="117"/>
      <c r="H6" s="102" t="s">
        <v>25</v>
      </c>
    </row>
    <row r="7" spans="1:8" ht="24" customHeight="1">
      <c r="A7" s="16"/>
      <c r="B7" s="105" t="s">
        <v>1</v>
      </c>
      <c r="C7" s="107" t="s">
        <v>23</v>
      </c>
      <c r="D7" s="118" t="s">
        <v>2</v>
      </c>
      <c r="E7" s="79" t="s">
        <v>3</v>
      </c>
      <c r="F7" s="113" t="s">
        <v>4</v>
      </c>
      <c r="G7" s="107" t="s">
        <v>5</v>
      </c>
      <c r="H7" s="103"/>
    </row>
    <row r="8" spans="1:8" ht="81.75" customHeight="1" thickBot="1">
      <c r="A8" s="16"/>
      <c r="B8" s="106"/>
      <c r="C8" s="108"/>
      <c r="D8" s="119"/>
      <c r="E8" s="112"/>
      <c r="F8" s="114"/>
      <c r="G8" s="108"/>
      <c r="H8" s="104"/>
    </row>
    <row r="9" spans="1:8" ht="35.25" customHeight="1" thickBot="1">
      <c r="A9" s="16"/>
      <c r="B9" s="18">
        <v>0</v>
      </c>
      <c r="C9" s="17" t="s">
        <v>6</v>
      </c>
      <c r="D9" s="19">
        <v>2</v>
      </c>
      <c r="E9" s="20">
        <v>3</v>
      </c>
      <c r="F9" s="47">
        <v>4</v>
      </c>
      <c r="G9" s="17">
        <v>5</v>
      </c>
      <c r="H9" s="32" t="s">
        <v>24</v>
      </c>
    </row>
    <row r="10" spans="1:8" ht="30.75" customHeight="1" thickBot="1">
      <c r="A10" s="16">
        <v>1</v>
      </c>
      <c r="B10" s="43" t="s">
        <v>14</v>
      </c>
      <c r="C10" s="52">
        <f>D10+E10+F10</f>
        <v>33</v>
      </c>
      <c r="D10" s="45">
        <v>15</v>
      </c>
      <c r="E10" s="45">
        <v>3</v>
      </c>
      <c r="F10" s="48">
        <v>15</v>
      </c>
      <c r="G10" s="57">
        <v>0</v>
      </c>
      <c r="H10" s="51">
        <f>C10+G10</f>
        <v>33</v>
      </c>
    </row>
    <row r="11" spans="1:8" ht="33.75" customHeight="1" thickBot="1">
      <c r="A11" s="16">
        <v>2</v>
      </c>
      <c r="B11" s="44" t="s">
        <v>26</v>
      </c>
      <c r="C11" s="53">
        <f aca="true" t="shared" si="0" ref="C11:C25">D11+E11+F11</f>
        <v>42.42</v>
      </c>
      <c r="D11" s="36">
        <v>15</v>
      </c>
      <c r="E11" s="36">
        <v>9.42</v>
      </c>
      <c r="F11" s="49">
        <v>18</v>
      </c>
      <c r="G11" s="58">
        <v>0</v>
      </c>
      <c r="H11" s="51">
        <f aca="true" t="shared" si="1" ref="H11:H25">C11+G11</f>
        <v>42.42</v>
      </c>
    </row>
    <row r="12" spans="1:8" s="22" customFormat="1" ht="27.75" thickBot="1">
      <c r="A12" s="21"/>
      <c r="B12" s="73" t="s">
        <v>7</v>
      </c>
      <c r="C12" s="74">
        <f>SUM(C10:C11)</f>
        <v>75.42</v>
      </c>
      <c r="D12" s="74">
        <f>SUM(D10:D11)</f>
        <v>30</v>
      </c>
      <c r="E12" s="74">
        <f>SUM(E10:E11)</f>
        <v>12.42</v>
      </c>
      <c r="F12" s="75">
        <f>SUM(F10:F11)</f>
        <v>33</v>
      </c>
      <c r="G12" s="76">
        <f>SUM(G10:G11)</f>
        <v>0</v>
      </c>
      <c r="H12" s="77">
        <f t="shared" si="1"/>
        <v>75.42</v>
      </c>
    </row>
    <row r="13" spans="1:8" s="22" customFormat="1" ht="27.75" thickBot="1">
      <c r="A13" s="21">
        <v>1</v>
      </c>
      <c r="B13" s="34" t="s">
        <v>28</v>
      </c>
      <c r="C13" s="54">
        <f t="shared" si="0"/>
        <v>171</v>
      </c>
      <c r="D13" s="37">
        <v>135</v>
      </c>
      <c r="E13" s="37">
        <v>21</v>
      </c>
      <c r="F13" s="38">
        <v>15</v>
      </c>
      <c r="G13" s="50">
        <v>0</v>
      </c>
      <c r="H13" s="51">
        <f t="shared" si="1"/>
        <v>171</v>
      </c>
    </row>
    <row r="14" spans="1:8" s="22" customFormat="1" ht="28.5" thickBot="1">
      <c r="A14" s="21"/>
      <c r="B14" s="78" t="s">
        <v>29</v>
      </c>
      <c r="C14" s="80">
        <f>SUM(C13)</f>
        <v>171</v>
      </c>
      <c r="D14" s="81">
        <f>SUM(D13)</f>
        <v>135</v>
      </c>
      <c r="E14" s="81">
        <f>SUM(E13)</f>
        <v>21</v>
      </c>
      <c r="F14" s="82">
        <f>SUM(F13)</f>
        <v>15</v>
      </c>
      <c r="G14" s="83">
        <v>0</v>
      </c>
      <c r="H14" s="84">
        <f t="shared" si="1"/>
        <v>171</v>
      </c>
    </row>
    <row r="15" spans="1:8" s="22" customFormat="1" ht="27.75">
      <c r="A15" s="21">
        <v>1</v>
      </c>
      <c r="B15" s="33" t="s">
        <v>8</v>
      </c>
      <c r="C15" s="55">
        <f t="shared" si="0"/>
        <v>46.5</v>
      </c>
      <c r="D15" s="40">
        <v>15</v>
      </c>
      <c r="E15" s="39">
        <v>14.5</v>
      </c>
      <c r="F15" s="39">
        <v>17</v>
      </c>
      <c r="G15" s="55">
        <v>0</v>
      </c>
      <c r="H15" s="72">
        <f t="shared" si="1"/>
        <v>46.5</v>
      </c>
    </row>
    <row r="16" spans="1:8" s="22" customFormat="1" ht="27.75">
      <c r="A16" s="21">
        <v>2</v>
      </c>
      <c r="B16" s="23" t="s">
        <v>9</v>
      </c>
      <c r="C16" s="56">
        <f t="shared" si="0"/>
        <v>117.5</v>
      </c>
      <c r="D16" s="41">
        <v>50</v>
      </c>
      <c r="E16" s="35">
        <v>50.5</v>
      </c>
      <c r="F16" s="35">
        <v>17</v>
      </c>
      <c r="G16" s="56">
        <v>0</v>
      </c>
      <c r="H16" s="65">
        <f t="shared" si="1"/>
        <v>117.5</v>
      </c>
    </row>
    <row r="17" spans="1:8" s="22" customFormat="1" ht="28.5" thickBot="1">
      <c r="A17" s="21">
        <v>3</v>
      </c>
      <c r="B17" s="97" t="s">
        <v>20</v>
      </c>
      <c r="C17" s="98">
        <f t="shared" si="0"/>
        <v>0</v>
      </c>
      <c r="D17" s="99"/>
      <c r="E17" s="100"/>
      <c r="F17" s="100"/>
      <c r="G17" s="98">
        <v>0</v>
      </c>
      <c r="H17" s="101">
        <f t="shared" si="1"/>
        <v>0</v>
      </c>
    </row>
    <row r="18" spans="1:8" s="22" customFormat="1" ht="28.5" thickBot="1">
      <c r="A18" s="21"/>
      <c r="B18" s="85" t="s">
        <v>10</v>
      </c>
      <c r="C18" s="86">
        <f>SUM(C15:C17)</f>
        <v>164</v>
      </c>
      <c r="D18" s="87">
        <f>SUM(D15:D17)</f>
        <v>65</v>
      </c>
      <c r="E18" s="87">
        <f>SUM(E15:E17)</f>
        <v>65</v>
      </c>
      <c r="F18" s="88">
        <f>SUM(F15:F17)</f>
        <v>34</v>
      </c>
      <c r="G18" s="89">
        <f>SUM(G15:G17)</f>
        <v>0</v>
      </c>
      <c r="H18" s="90">
        <f t="shared" si="1"/>
        <v>164</v>
      </c>
    </row>
    <row r="19" spans="1:8" s="22" customFormat="1" ht="34.5" customHeight="1">
      <c r="A19" s="21">
        <v>1</v>
      </c>
      <c r="B19" s="60" t="s">
        <v>21</v>
      </c>
      <c r="C19" s="61">
        <f t="shared" si="0"/>
        <v>431</v>
      </c>
      <c r="D19" s="62">
        <v>236</v>
      </c>
      <c r="E19" s="62">
        <v>160</v>
      </c>
      <c r="F19" s="62">
        <v>35</v>
      </c>
      <c r="G19" s="63">
        <v>30</v>
      </c>
      <c r="H19" s="46">
        <f t="shared" si="1"/>
        <v>461</v>
      </c>
    </row>
    <row r="20" spans="1:8" s="22" customFormat="1" ht="34.5" customHeight="1">
      <c r="A20" s="21">
        <v>2</v>
      </c>
      <c r="B20" s="64" t="s">
        <v>18</v>
      </c>
      <c r="C20" s="56">
        <f t="shared" si="0"/>
        <v>107.25</v>
      </c>
      <c r="D20" s="42">
        <v>21.25</v>
      </c>
      <c r="E20" s="42">
        <v>69</v>
      </c>
      <c r="F20" s="42">
        <v>17</v>
      </c>
      <c r="G20" s="59">
        <v>0</v>
      </c>
      <c r="H20" s="65">
        <f t="shared" si="1"/>
        <v>107.25</v>
      </c>
    </row>
    <row r="21" spans="1:8" ht="27.75">
      <c r="A21" s="21">
        <v>3</v>
      </c>
      <c r="B21" s="64" t="s">
        <v>16</v>
      </c>
      <c r="C21" s="56">
        <f t="shared" si="0"/>
        <v>761</v>
      </c>
      <c r="D21" s="42">
        <v>602</v>
      </c>
      <c r="E21" s="42">
        <v>124</v>
      </c>
      <c r="F21" s="42">
        <v>35</v>
      </c>
      <c r="G21" s="59">
        <v>30</v>
      </c>
      <c r="H21" s="65">
        <f t="shared" si="1"/>
        <v>791</v>
      </c>
    </row>
    <row r="22" spans="1:8" ht="27.75">
      <c r="A22" s="21">
        <v>4</v>
      </c>
      <c r="B22" s="64" t="s">
        <v>17</v>
      </c>
      <c r="C22" s="56">
        <f t="shared" si="0"/>
        <v>1671.15</v>
      </c>
      <c r="D22" s="42">
        <v>950.25</v>
      </c>
      <c r="E22" s="42">
        <v>685.9</v>
      </c>
      <c r="F22" s="42">
        <v>35</v>
      </c>
      <c r="G22" s="59">
        <v>30</v>
      </c>
      <c r="H22" s="65">
        <f t="shared" si="1"/>
        <v>1701.15</v>
      </c>
    </row>
    <row r="23" spans="1:8" ht="27.75" customHeight="1">
      <c r="A23" s="21">
        <v>5</v>
      </c>
      <c r="B23" s="64" t="s">
        <v>13</v>
      </c>
      <c r="C23" s="56">
        <f t="shared" si="0"/>
        <v>475</v>
      </c>
      <c r="D23" s="42">
        <v>324</v>
      </c>
      <c r="E23" s="42">
        <v>134</v>
      </c>
      <c r="F23" s="42">
        <v>17</v>
      </c>
      <c r="G23" s="59">
        <v>0</v>
      </c>
      <c r="H23" s="65">
        <f t="shared" si="1"/>
        <v>475</v>
      </c>
    </row>
    <row r="24" spans="1:8" ht="30.75" customHeight="1">
      <c r="A24" s="21">
        <v>6</v>
      </c>
      <c r="B24" s="64" t="s">
        <v>15</v>
      </c>
      <c r="C24" s="56">
        <f t="shared" si="0"/>
        <v>1120.6</v>
      </c>
      <c r="D24" s="42">
        <v>965.6</v>
      </c>
      <c r="E24" s="42">
        <v>143</v>
      </c>
      <c r="F24" s="42">
        <v>12</v>
      </c>
      <c r="G24" s="59">
        <v>0</v>
      </c>
      <c r="H24" s="65">
        <f t="shared" si="1"/>
        <v>1120.6</v>
      </c>
    </row>
    <row r="25" spans="1:8" ht="30.75" customHeight="1" thickBot="1">
      <c r="A25" s="21">
        <v>7</v>
      </c>
      <c r="B25" s="66" t="s">
        <v>30</v>
      </c>
      <c r="C25" s="67">
        <f t="shared" si="0"/>
        <v>42</v>
      </c>
      <c r="D25" s="68">
        <v>15</v>
      </c>
      <c r="E25" s="68">
        <v>27</v>
      </c>
      <c r="F25" s="68">
        <v>0</v>
      </c>
      <c r="G25" s="69">
        <v>0</v>
      </c>
      <c r="H25" s="70">
        <f t="shared" si="1"/>
        <v>42</v>
      </c>
    </row>
    <row r="26" spans="2:8" ht="28.5" thickBot="1">
      <c r="B26" s="91" t="s">
        <v>11</v>
      </c>
      <c r="C26" s="92">
        <f aca="true" t="shared" si="2" ref="C26:H26">SUM(C19:C25)</f>
        <v>4608</v>
      </c>
      <c r="D26" s="92">
        <f t="shared" si="2"/>
        <v>3114.1</v>
      </c>
      <c r="E26" s="92">
        <f t="shared" si="2"/>
        <v>1342.9</v>
      </c>
      <c r="F26" s="92">
        <f t="shared" si="2"/>
        <v>151</v>
      </c>
      <c r="G26" s="92">
        <f t="shared" si="2"/>
        <v>90</v>
      </c>
      <c r="H26" s="93">
        <f t="shared" si="2"/>
        <v>4698</v>
      </c>
    </row>
    <row r="27" spans="2:8" ht="39.75" customHeight="1" thickBot="1">
      <c r="B27" s="94" t="s">
        <v>12</v>
      </c>
      <c r="C27" s="95">
        <f aca="true" t="shared" si="3" ref="C27:H27">C12+C14+C18+C26</f>
        <v>5018.42</v>
      </c>
      <c r="D27" s="95">
        <f t="shared" si="3"/>
        <v>3344.1</v>
      </c>
      <c r="E27" s="95">
        <f t="shared" si="3"/>
        <v>1441.3200000000002</v>
      </c>
      <c r="F27" s="95">
        <f t="shared" si="3"/>
        <v>233</v>
      </c>
      <c r="G27" s="95">
        <f t="shared" si="3"/>
        <v>90</v>
      </c>
      <c r="H27" s="96">
        <f t="shared" si="3"/>
        <v>5108.42</v>
      </c>
    </row>
    <row r="28" spans="2:8" ht="26.25" customHeight="1">
      <c r="B28" s="24"/>
      <c r="C28" s="25"/>
      <c r="D28" s="25"/>
      <c r="E28" s="25"/>
      <c r="F28" s="25"/>
      <c r="G28" s="25"/>
      <c r="H28" s="25"/>
    </row>
    <row r="29" spans="2:8" ht="26.25" customHeight="1">
      <c r="B29" s="26" t="s">
        <v>19</v>
      </c>
      <c r="C29" s="25"/>
      <c r="D29" s="25"/>
      <c r="E29" s="25"/>
      <c r="F29" s="25"/>
      <c r="G29" s="25"/>
      <c r="H29" s="25"/>
    </row>
    <row r="30" spans="2:8" ht="27.75" customHeight="1">
      <c r="B30" s="27" t="s">
        <v>32</v>
      </c>
      <c r="C30" s="25"/>
      <c r="D30" s="25"/>
      <c r="E30" s="25"/>
      <c r="F30" s="25"/>
      <c r="G30" s="25"/>
      <c r="H30" s="25"/>
    </row>
    <row r="31" ht="20.25" customHeight="1"/>
    <row r="32" spans="3:8" ht="24" customHeight="1">
      <c r="C32" s="71"/>
      <c r="D32" s="71"/>
      <c r="E32" s="71"/>
      <c r="F32" s="71"/>
      <c r="G32" s="71"/>
      <c r="H32" s="71"/>
    </row>
  </sheetData>
  <sheetProtection/>
  <mergeCells count="10">
    <mergeCell ref="H6:H8"/>
    <mergeCell ref="B7:B8"/>
    <mergeCell ref="C7:C8"/>
    <mergeCell ref="B4:N4"/>
    <mergeCell ref="B5:H5"/>
    <mergeCell ref="E7:E8"/>
    <mergeCell ref="F7:F8"/>
    <mergeCell ref="C6:G6"/>
    <mergeCell ref="D7:D8"/>
    <mergeCell ref="G7:G8"/>
  </mergeCells>
  <printOptions/>
  <pageMargins left="0.9" right="0.22" top="1" bottom="0.5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2022-10-01T05:32:57Z</cp:lastPrinted>
  <dcterms:created xsi:type="dcterms:W3CDTF">2018-05-02T11:37:05Z</dcterms:created>
  <dcterms:modified xsi:type="dcterms:W3CDTF">2023-07-04T07:43:15Z</dcterms:modified>
  <cp:category/>
  <cp:version/>
  <cp:contentType/>
  <cp:contentStatus/>
</cp:coreProperties>
</file>