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<sst xmlns="http://schemas.openxmlformats.org/spreadsheetml/2006/main" count="107" uniqueCount="67">
  <si>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</si>
  <si>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</si>
  <si>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</si>
  <si>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</si>
  <si>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</si>
  <si>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</si>
  <si>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</si>
  <si>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</si>
  <si>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</si>
  <si>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</si>
  <si>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</si>
  <si>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</si>
  <si>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</si>
  <si>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</si>
  <si>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</si>
  <si>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</si>
  <si>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</si>
  <si>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</si>
  <si>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</si>
  <si>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</si>
  <si>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</si>
  <si>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</si>
  <si>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</si>
  <si>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</si>
  <si>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</si>
  <si>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</si>
  <si>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</si>
  <si>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</si>
  <si>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</si>
  <si>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</si>
  <si>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</si>
  <si>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</si>
  <si>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</si>
  <si>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</si>
  <si>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</si>
  <si>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</si>
  <si>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</si>
  <si>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</si>
  <si>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</si>
  <si>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</si>
  <si>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</si>
  <si>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</si>
  <si>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</si>
  <si>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</si>
  <si>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</si>
  <si>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</si>
  <si>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</si>
  <si>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</si>
  <si>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</si>
  <si>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ECONOMII DIN LUNA MAI 2023 IN LUNA IUNIE 2023</t>
  </si>
  <si>
    <t>IULIE CONTRACTAT 2023</t>
  </si>
  <si>
    <t>AUGUST CONTRACTAT 2023</t>
  </si>
  <si>
    <t>SEPTEMBRIE CONTRACTAT 2023</t>
  </si>
  <si>
    <t>TRIM III CONTRACTAT 2023</t>
  </si>
  <si>
    <t>OCTOMBRIE CONTRACTAT 2023</t>
  </si>
  <si>
    <t>NOIEMBRIE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</si>
  <si>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</si>
  <si>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</si>
  <si>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</si>
  <si>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</si>
  <si>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</si>
  <si>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</si>
  <si>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</si>
  <si>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</si>
  <si>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</si>
  <si>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S.C. AXA DESIGN S.R.L BARLAD  RMN</t>
  </si>
  <si>
    <t>AUDIOSAN SRL VASLUI  RMN + ECO+CT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</si>
</sst>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0" fontId="4" fillId="6" borderId="11" xfId="19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="85" zoomScaleNormal="85" workbookViewId="0" topLeftCell="A1">
      <pane xSplit="2" topLeftCell="C1" activePane="topRight" state="frozen"/>
      <selection pane="topLeft" activeCell="A1" sqref="A1"/>
      <selection pane="topRight" activeCell="B52" sqref="B52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18" width="14.421875" style="0" customWidth="1"/>
    <col min="19" max="19" width="19.57421875" style="0" customWidth="1"/>
    <col min="20" max="20" width="20.28125" style="0" customWidth="1"/>
    <col min="22" max="22" width="10.140625" style="0" bestFit="1" customWidth="1"/>
    <col min="23" max="23" width="11.7109375" style="0" bestFit="1" customWidth="1"/>
    <col min="24" max="24" width="10.140625" style="0" bestFit="1" customWidth="1"/>
  </cols>
  <sheetData>
    <row r="1" spans="1:20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8">
      <c r="A2" s="1"/>
      <c r="B2" s="3"/>
      <c r="C2" s="3"/>
      <c r="D2" s="3"/>
      <c r="E2" s="3"/>
      <c r="F2" s="3"/>
      <c r="G2" s="3"/>
      <c r="H2" s="3"/>
      <c r="I2" s="3"/>
      <c r="J2" s="95" t="s">
        <v>44</v>
      </c>
      <c r="K2" s="95"/>
      <c r="L2" s="95"/>
      <c r="M2" s="95"/>
      <c r="N2" s="95"/>
      <c r="O2" s="95"/>
      <c r="P2" s="95"/>
      <c r="Q2" s="95"/>
      <c r="R2" s="95"/>
      <c r="S2" s="3"/>
      <c r="T2" s="2"/>
    </row>
    <row r="3" spans="1:20" ht="2.25" customHeight="1">
      <c r="A3" s="3" t="s">
        <v>2</v>
      </c>
      <c r="B3" s="116"/>
      <c r="C3" s="117"/>
      <c r="D3" s="117"/>
      <c r="E3" s="117"/>
      <c r="F3" s="117"/>
      <c r="G3" s="76"/>
      <c r="H3" s="76"/>
      <c r="I3" s="76"/>
      <c r="J3" s="96" t="s">
        <v>45</v>
      </c>
      <c r="K3" s="96"/>
      <c r="L3" s="96"/>
      <c r="M3" s="96"/>
      <c r="N3" s="96"/>
      <c r="O3" s="96"/>
      <c r="P3" s="96"/>
      <c r="Q3" s="96"/>
      <c r="R3" s="96"/>
      <c r="S3" s="76"/>
      <c r="T3" s="2"/>
    </row>
    <row r="4" spans="1:20" ht="33.75" customHeight="1">
      <c r="A4" s="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8" customHeight="1">
      <c r="A5" s="5"/>
      <c r="B5" s="97"/>
      <c r="C5" s="1" t="s">
        <v>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18" customHeight="1">
      <c r="A6" s="5"/>
      <c r="B6" s="97"/>
      <c r="C6" s="1"/>
      <c r="D6" s="116" t="s">
        <v>49</v>
      </c>
      <c r="E6" s="117"/>
      <c r="F6" s="117"/>
      <c r="G6" s="117"/>
      <c r="H6" s="11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"/>
    </row>
    <row r="8" spans="1:19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0" ht="15" customHeight="1">
      <c r="A9" s="9" t="s">
        <v>4</v>
      </c>
      <c r="B9" s="118" t="s">
        <v>5</v>
      </c>
      <c r="C9" s="110" t="s">
        <v>39</v>
      </c>
      <c r="D9" s="110" t="s">
        <v>41</v>
      </c>
      <c r="E9" s="110" t="s">
        <v>42</v>
      </c>
      <c r="F9" s="11"/>
      <c r="G9" s="110" t="s">
        <v>43</v>
      </c>
      <c r="H9" s="110" t="s">
        <v>47</v>
      </c>
      <c r="I9" s="110" t="s">
        <v>48</v>
      </c>
      <c r="J9" s="110" t="s">
        <v>46</v>
      </c>
      <c r="K9" s="11"/>
      <c r="L9" s="110" t="s">
        <v>50</v>
      </c>
      <c r="M9" s="110" t="s">
        <v>51</v>
      </c>
      <c r="N9" s="110" t="s">
        <v>52</v>
      </c>
      <c r="O9" s="113" t="s">
        <v>53</v>
      </c>
      <c r="P9" s="110" t="s">
        <v>54</v>
      </c>
      <c r="Q9" s="110" t="s">
        <v>55</v>
      </c>
      <c r="R9" s="110" t="s">
        <v>56</v>
      </c>
      <c r="S9" s="11"/>
      <c r="T9" s="12"/>
    </row>
    <row r="10" spans="1:20" ht="15" customHeight="1">
      <c r="A10" s="13"/>
      <c r="B10" s="119"/>
      <c r="C10" s="111"/>
      <c r="D10" s="111"/>
      <c r="E10" s="111"/>
      <c r="F10" s="14" t="s">
        <v>37</v>
      </c>
      <c r="G10" s="111"/>
      <c r="H10" s="111"/>
      <c r="I10" s="111"/>
      <c r="J10" s="111"/>
      <c r="K10" s="14" t="s">
        <v>40</v>
      </c>
      <c r="L10" s="111"/>
      <c r="M10" s="111"/>
      <c r="N10" s="111"/>
      <c r="O10" s="114"/>
      <c r="P10" s="111"/>
      <c r="Q10" s="111"/>
      <c r="R10" s="111"/>
      <c r="S10" s="14" t="s">
        <v>57</v>
      </c>
      <c r="T10" s="15" t="s">
        <v>38</v>
      </c>
    </row>
    <row r="11" spans="1:20" ht="52.5" customHeight="1" thickBot="1">
      <c r="A11" s="16"/>
      <c r="B11" s="119"/>
      <c r="C11" s="112"/>
      <c r="D11" s="112"/>
      <c r="E11" s="112"/>
      <c r="F11" s="17"/>
      <c r="G11" s="112"/>
      <c r="H11" s="112"/>
      <c r="I11" s="112"/>
      <c r="J11" s="112"/>
      <c r="K11" s="17"/>
      <c r="L11" s="112"/>
      <c r="M11" s="112"/>
      <c r="N11" s="112"/>
      <c r="O11" s="115"/>
      <c r="P11" s="112"/>
      <c r="Q11" s="112"/>
      <c r="R11" s="112"/>
      <c r="S11" s="17"/>
      <c r="T11" s="18"/>
    </row>
    <row r="12" spans="1:20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101">
        <v>8</v>
      </c>
      <c r="J12" s="79">
        <v>9</v>
      </c>
      <c r="K12" s="90">
        <v>10</v>
      </c>
      <c r="L12" s="85">
        <v>11</v>
      </c>
      <c r="M12" s="90">
        <v>12</v>
      </c>
      <c r="N12" s="85">
        <v>13</v>
      </c>
      <c r="O12" s="90">
        <v>14</v>
      </c>
      <c r="P12" s="85">
        <v>15</v>
      </c>
      <c r="Q12" s="90">
        <v>16</v>
      </c>
      <c r="R12" s="85">
        <v>17</v>
      </c>
      <c r="S12" s="79">
        <v>19</v>
      </c>
      <c r="T12" s="90">
        <v>20</v>
      </c>
    </row>
    <row r="13" spans="1:24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54086.01441412132</v>
      </c>
      <c r="J13" s="82">
        <v>59007.73914223761</v>
      </c>
      <c r="K13" s="78">
        <f>G13+H13+I13</f>
        <v>179401.87441412132</v>
      </c>
      <c r="L13" s="82">
        <v>58934.19</v>
      </c>
      <c r="M13" s="82">
        <v>58934.19399785722</v>
      </c>
      <c r="N13" s="82">
        <v>58934.19399785722</v>
      </c>
      <c r="O13" s="78">
        <f>L13+M13+N13</f>
        <v>176802.57799571444</v>
      </c>
      <c r="P13" s="82">
        <v>58934.19399785722</v>
      </c>
      <c r="Q13" s="82">
        <v>54185.68147156882</v>
      </c>
      <c r="R13" s="82">
        <v>4728.024420466369</v>
      </c>
      <c r="S13" s="78">
        <f>P13+Q13+R13</f>
        <v>117847.8998898924</v>
      </c>
      <c r="T13" s="84">
        <f>F13+K13+O13+S13</f>
        <v>641111.2722997281</v>
      </c>
      <c r="V13" s="100"/>
      <c r="W13" s="4"/>
      <c r="X13" s="4"/>
    </row>
    <row r="14" spans="1:24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45518.641980617045</v>
      </c>
      <c r="J14" s="83">
        <v>45518.641980617045</v>
      </c>
      <c r="K14" s="78">
        <f aca="true" t="shared" si="1" ref="K14:K27">G14+H14+I14</f>
        <v>137629.13198061704</v>
      </c>
      <c r="L14" s="82">
        <v>49168.83431922795</v>
      </c>
      <c r="M14" s="82">
        <v>49168.83431922795</v>
      </c>
      <c r="N14" s="82">
        <v>49168.83431922795</v>
      </c>
      <c r="O14" s="78">
        <f aca="true" t="shared" si="2" ref="O14:O27">L14+M14+N14</f>
        <v>147506.50295768384</v>
      </c>
      <c r="P14" s="82">
        <v>49168.83431922795</v>
      </c>
      <c r="Q14" s="82">
        <v>45207.14739641466</v>
      </c>
      <c r="R14" s="82">
        <v>3944.5936835180437</v>
      </c>
      <c r="S14" s="78">
        <f aca="true" t="shared" si="3" ref="S14:S27">P14+Q14+R14</f>
        <v>98320.57539916066</v>
      </c>
      <c r="T14" s="84">
        <f aca="true" t="shared" si="4" ref="T14:T27">F14+K14+O14+S14</f>
        <v>512739.9503374616</v>
      </c>
      <c r="U14" s="93"/>
      <c r="W14" s="4"/>
      <c r="X14" s="4"/>
    </row>
    <row r="15" spans="1:24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43088.45854463483</v>
      </c>
      <c r="J15" s="83">
        <v>47107.91009992834</v>
      </c>
      <c r="K15" s="78">
        <f t="shared" si="1"/>
        <v>143313.26854463483</v>
      </c>
      <c r="L15" s="82">
        <v>47066.36059132748</v>
      </c>
      <c r="M15" s="82">
        <v>47066.36059132748</v>
      </c>
      <c r="N15" s="82">
        <v>47066.36059132748</v>
      </c>
      <c r="O15" s="78">
        <f t="shared" si="2"/>
        <v>141199.08177398244</v>
      </c>
      <c r="P15" s="82">
        <v>47066.36059132748</v>
      </c>
      <c r="Q15" s="82">
        <v>43274.076559363784</v>
      </c>
      <c r="R15" s="82">
        <v>3775.9217045771966</v>
      </c>
      <c r="S15" s="78">
        <f t="shared" si="3"/>
        <v>94116.35885526845</v>
      </c>
      <c r="T15" s="84">
        <f t="shared" si="4"/>
        <v>512569.5991738857</v>
      </c>
      <c r="W15" s="4"/>
      <c r="X15" s="4"/>
    </row>
    <row r="16" spans="1:24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66698.16123774287</v>
      </c>
      <c r="J16" s="83">
        <v>72920.39310137735</v>
      </c>
      <c r="K16" s="78">
        <f t="shared" si="1"/>
        <v>221790.38123774287</v>
      </c>
      <c r="L16" s="82">
        <v>73194.30636865945</v>
      </c>
      <c r="M16" s="82">
        <v>73194.30636865945</v>
      </c>
      <c r="N16" s="82">
        <v>73194.30636865945</v>
      </c>
      <c r="O16" s="78">
        <f t="shared" si="2"/>
        <v>219582.91910597836</v>
      </c>
      <c r="P16" s="82">
        <v>73194.30636865945</v>
      </c>
      <c r="Q16" s="82">
        <v>67296.81194195691</v>
      </c>
      <c r="R16" s="82">
        <v>5872.048881549163</v>
      </c>
      <c r="S16" s="78">
        <f t="shared" si="3"/>
        <v>146363.1671921655</v>
      </c>
      <c r="T16" s="84">
        <f t="shared" si="4"/>
        <v>794897.0275358867</v>
      </c>
      <c r="W16" s="4"/>
      <c r="X16" s="4"/>
    </row>
    <row r="17" spans="1:24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47742.617069547756</v>
      </c>
      <c r="J17" s="83">
        <v>52108.065211068904</v>
      </c>
      <c r="K17" s="78">
        <f t="shared" si="1"/>
        <v>158415.69706954775</v>
      </c>
      <c r="L17" s="82">
        <v>50979.10235774853</v>
      </c>
      <c r="M17" s="82">
        <v>50979.10235774853</v>
      </c>
      <c r="N17" s="82">
        <v>50979.10235774853</v>
      </c>
      <c r="O17" s="78">
        <f t="shared" si="2"/>
        <v>152937.30707324558</v>
      </c>
      <c r="P17" s="82">
        <v>50979.10235774853</v>
      </c>
      <c r="Q17" s="82">
        <v>46871.5564713399</v>
      </c>
      <c r="R17" s="82">
        <v>4089.8233186942925</v>
      </c>
      <c r="S17" s="78">
        <f t="shared" si="3"/>
        <v>101940.48214778274</v>
      </c>
      <c r="T17" s="84">
        <f t="shared" si="4"/>
        <v>561259.3062905761</v>
      </c>
      <c r="W17" s="4"/>
      <c r="X17" s="4"/>
    </row>
    <row r="18" spans="1:24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54549.35490373439</v>
      </c>
      <c r="J18" s="83">
        <v>59016.05575701447</v>
      </c>
      <c r="K18" s="78">
        <f t="shared" si="1"/>
        <v>179573.95490373438</v>
      </c>
      <c r="L18" s="82">
        <v>57974.51784685649</v>
      </c>
      <c r="M18" s="82">
        <v>57974.51784685649</v>
      </c>
      <c r="N18" s="82">
        <v>57974.51784685649</v>
      </c>
      <c r="O18" s="78">
        <f t="shared" si="2"/>
        <v>173923.55354056947</v>
      </c>
      <c r="P18" s="82">
        <v>57974.51784685649</v>
      </c>
      <c r="Q18" s="82">
        <v>53303.32943268497</v>
      </c>
      <c r="R18" s="82">
        <v>4651.033933791763</v>
      </c>
      <c r="S18" s="78">
        <f t="shared" si="3"/>
        <v>115928.88121333322</v>
      </c>
      <c r="T18" s="84">
        <f t="shared" si="4"/>
        <v>637187.329657637</v>
      </c>
      <c r="W18" s="4"/>
      <c r="X18" s="4"/>
    </row>
    <row r="19" spans="1:24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59424.17549431264</v>
      </c>
      <c r="J19" s="83">
        <v>64749.12991855475</v>
      </c>
      <c r="K19" s="78">
        <f t="shared" si="1"/>
        <v>197034.38549431268</v>
      </c>
      <c r="L19" s="82">
        <v>61613.020467487055</v>
      </c>
      <c r="M19" s="82">
        <v>61613.020467487055</v>
      </c>
      <c r="N19" s="82">
        <v>61613.020467487055</v>
      </c>
      <c r="O19" s="78">
        <f t="shared" si="2"/>
        <v>184839.06140246117</v>
      </c>
      <c r="P19" s="82">
        <v>61613.020467487055</v>
      </c>
      <c r="Q19" s="82">
        <v>56648.66650545674</v>
      </c>
      <c r="R19" s="82">
        <v>4942.9345788552655</v>
      </c>
      <c r="S19" s="78">
        <f t="shared" si="3"/>
        <v>123204.62155179906</v>
      </c>
      <c r="T19" s="84">
        <f t="shared" si="4"/>
        <v>689140.168448573</v>
      </c>
      <c r="W19" s="4"/>
      <c r="X19" s="4"/>
    </row>
    <row r="20" spans="1:24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42276.38821062864</v>
      </c>
      <c r="J20" s="83">
        <v>41639.684324231544</v>
      </c>
      <c r="K20" s="78">
        <f t="shared" si="1"/>
        <v>126624.60821062865</v>
      </c>
      <c r="L20" s="82">
        <v>51393.69909483454</v>
      </c>
      <c r="M20" s="82">
        <v>51393.69909483454</v>
      </c>
      <c r="N20" s="82">
        <v>51393.69909483454</v>
      </c>
      <c r="O20" s="78">
        <f t="shared" si="2"/>
        <v>154181.09728450363</v>
      </c>
      <c r="P20" s="82">
        <v>51393.69909483454</v>
      </c>
      <c r="Q20" s="82">
        <v>47252.747851266315</v>
      </c>
      <c r="R20" s="82">
        <v>4123.08454387809</v>
      </c>
      <c r="S20" s="78">
        <f t="shared" si="3"/>
        <v>102769.53148997895</v>
      </c>
      <c r="T20" s="84">
        <f t="shared" si="4"/>
        <v>501921.79698511126</v>
      </c>
      <c r="W20" s="4"/>
      <c r="X20" s="4"/>
    </row>
    <row r="21" spans="1:24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40569.00498558234</v>
      </c>
      <c r="J21" s="83">
        <v>40207.117694153065</v>
      </c>
      <c r="K21" s="78">
        <f t="shared" si="1"/>
        <v>122332.14498558233</v>
      </c>
      <c r="L21" s="82">
        <v>41460.219068236554</v>
      </c>
      <c r="M21" s="82">
        <v>41460.219068236554</v>
      </c>
      <c r="N21" s="82">
        <v>41460.219068236554</v>
      </c>
      <c r="O21" s="78">
        <f t="shared" si="2"/>
        <v>124380.65720470966</v>
      </c>
      <c r="P21" s="82">
        <v>41460.219068236554</v>
      </c>
      <c r="Q21" s="82">
        <v>38119.63941094388</v>
      </c>
      <c r="R21" s="82">
        <v>3326.166270122148</v>
      </c>
      <c r="S21" s="78">
        <f t="shared" si="3"/>
        <v>82906.02474930258</v>
      </c>
      <c r="T21" s="84">
        <f t="shared" si="4"/>
        <v>441010.0269395946</v>
      </c>
      <c r="W21" s="4"/>
      <c r="X21" s="4"/>
    </row>
    <row r="22" spans="1:24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51439.36416080709</v>
      </c>
      <c r="J22" s="83">
        <v>56238.049126136786</v>
      </c>
      <c r="K22" s="78">
        <f t="shared" si="1"/>
        <v>171094.14416080707</v>
      </c>
      <c r="L22" s="82">
        <v>57326.47908243706</v>
      </c>
      <c r="M22" s="82">
        <v>57326.47908243706</v>
      </c>
      <c r="N22" s="82">
        <v>57326.47908243706</v>
      </c>
      <c r="O22" s="78">
        <f t="shared" si="2"/>
        <v>171979.43724731117</v>
      </c>
      <c r="P22" s="82">
        <v>57326.47908243706</v>
      </c>
      <c r="Q22" s="82">
        <v>52707.50518044633</v>
      </c>
      <c r="R22" s="82">
        <v>4599.044708254967</v>
      </c>
      <c r="S22" s="78">
        <f t="shared" si="3"/>
        <v>114633.02897113835</v>
      </c>
      <c r="T22" s="84">
        <f t="shared" si="4"/>
        <v>617463.8403792566</v>
      </c>
      <c r="W22" s="4"/>
      <c r="X22" s="4"/>
    </row>
    <row r="23" spans="1:24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45733.09005792345</v>
      </c>
      <c r="J23" s="83">
        <v>45046.524704332514</v>
      </c>
      <c r="K23" s="78">
        <f t="shared" si="1"/>
        <v>135552.98005792344</v>
      </c>
      <c r="L23" s="82">
        <v>46029.36160769166</v>
      </c>
      <c r="M23" s="82">
        <v>46029.36160769166</v>
      </c>
      <c r="N23" s="82">
        <v>46029.36160769166</v>
      </c>
      <c r="O23" s="78">
        <f t="shared" si="2"/>
        <v>138088.08482307498</v>
      </c>
      <c r="P23" s="82">
        <v>46029.36160769166</v>
      </c>
      <c r="Q23" s="82">
        <v>42320.631830558734</v>
      </c>
      <c r="R23" s="82">
        <v>3692.7279559903027</v>
      </c>
      <c r="S23" s="78">
        <f t="shared" si="3"/>
        <v>92042.72139424068</v>
      </c>
      <c r="T23" s="84">
        <f t="shared" si="4"/>
        <v>493702.28627523914</v>
      </c>
      <c r="W23" s="4"/>
      <c r="X23" s="4"/>
    </row>
    <row r="24" spans="1:24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44782.33545016148</v>
      </c>
      <c r="J24" s="83">
        <v>44782.33545016148</v>
      </c>
      <c r="K24" s="78">
        <f t="shared" si="1"/>
        <v>113826.50545016148</v>
      </c>
      <c r="L24" s="82">
        <v>45412.67001664107</v>
      </c>
      <c r="M24" s="82">
        <v>45412.67001664107</v>
      </c>
      <c r="N24" s="82">
        <v>45412.67001664107</v>
      </c>
      <c r="O24" s="78">
        <f t="shared" si="2"/>
        <v>136238.0100499232</v>
      </c>
      <c r="P24" s="82">
        <v>45412.67001664107</v>
      </c>
      <c r="Q24" s="82">
        <v>41753.62901178637</v>
      </c>
      <c r="R24" s="82">
        <v>3643.253572706305</v>
      </c>
      <c r="S24" s="78">
        <f t="shared" si="3"/>
        <v>90809.55260113374</v>
      </c>
      <c r="T24" s="84">
        <f t="shared" si="4"/>
        <v>449332.7681012184</v>
      </c>
      <c r="W24" s="4"/>
      <c r="X24" s="4"/>
    </row>
    <row r="25" spans="1:24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38258.35349018619</v>
      </c>
      <c r="J25" s="83">
        <v>38258.35349018619</v>
      </c>
      <c r="K25" s="78">
        <f t="shared" si="1"/>
        <v>114335.09349018618</v>
      </c>
      <c r="L25" s="82">
        <v>44771.667099503975</v>
      </c>
      <c r="M25" s="82">
        <v>44771.667099503975</v>
      </c>
      <c r="N25" s="82">
        <v>44771.667099503975</v>
      </c>
      <c r="O25" s="78">
        <f t="shared" si="2"/>
        <v>134315.00129851192</v>
      </c>
      <c r="P25" s="82">
        <v>44771.667099503975</v>
      </c>
      <c r="Q25" s="82">
        <v>41164.27370658614</v>
      </c>
      <c r="R25" s="82">
        <v>3591.8288014449126</v>
      </c>
      <c r="S25" s="78">
        <f t="shared" si="3"/>
        <v>89527.76960753501</v>
      </c>
      <c r="T25" s="84">
        <f t="shared" si="4"/>
        <v>445576.68439623306</v>
      </c>
      <c r="V25" s="4"/>
      <c r="W25" s="4"/>
      <c r="X25" s="4"/>
    </row>
    <row r="26" spans="1:24" ht="15.75">
      <c r="A26" s="20">
        <v>14</v>
      </c>
      <c r="B26" s="21" t="s">
        <v>58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78">
        <f t="shared" si="1"/>
        <v>0</v>
      </c>
      <c r="L26" s="83">
        <v>31178.996129733816</v>
      </c>
      <c r="M26" s="83">
        <v>31178.996129733816</v>
      </c>
      <c r="N26" s="83">
        <v>31178.996129733816</v>
      </c>
      <c r="O26" s="78">
        <f t="shared" si="2"/>
        <v>93536.98838920145</v>
      </c>
      <c r="P26" s="83">
        <v>31178.996129733816</v>
      </c>
      <c r="Q26" s="83">
        <v>28666.806793870135</v>
      </c>
      <c r="R26" s="83">
        <v>2501.350151872234</v>
      </c>
      <c r="S26" s="78">
        <f t="shared" si="3"/>
        <v>62347.153075476184</v>
      </c>
      <c r="T26" s="84">
        <f t="shared" si="4"/>
        <v>155884.14146467764</v>
      </c>
      <c r="V26" s="4"/>
      <c r="W26" s="4"/>
      <c r="X26" s="4"/>
    </row>
    <row r="27" spans="1:24" ht="15.75">
      <c r="A27" s="20">
        <v>15</v>
      </c>
      <c r="B27" s="21" t="s">
        <v>59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78">
        <f t="shared" si="1"/>
        <v>0</v>
      </c>
      <c r="L27" s="83">
        <v>31388.571951757163</v>
      </c>
      <c r="M27" s="83">
        <v>31388.571951757163</v>
      </c>
      <c r="N27" s="83">
        <v>31388.571951757163</v>
      </c>
      <c r="O27" s="78">
        <f t="shared" si="2"/>
        <v>94165.7158552715</v>
      </c>
      <c r="P27" s="83">
        <v>31388.571951757163</v>
      </c>
      <c r="Q27" s="83">
        <v>28859.496435756344</v>
      </c>
      <c r="R27" s="83">
        <v>2518.163474278946</v>
      </c>
      <c r="S27" s="78">
        <f t="shared" si="3"/>
        <v>62766.231861792454</v>
      </c>
      <c r="T27" s="84">
        <f t="shared" si="4"/>
        <v>156931.94771706394</v>
      </c>
      <c r="V27" s="4"/>
      <c r="W27" s="4"/>
      <c r="X27" s="4"/>
    </row>
    <row r="28" spans="1:23" ht="31.5">
      <c r="A28" s="29"/>
      <c r="B28" s="30" t="s">
        <v>18</v>
      </c>
      <c r="C28" s="31">
        <f>SUM(C13:C27)</f>
        <v>670826.72</v>
      </c>
      <c r="D28" s="31">
        <f aca="true" t="shared" si="5" ref="D28:T28">SUM(D13:D27)</f>
        <v>653614.8099999999</v>
      </c>
      <c r="E28" s="31">
        <f t="shared" si="5"/>
        <v>546162.45</v>
      </c>
      <c r="F28" s="31">
        <f t="shared" si="5"/>
        <v>1870603.98</v>
      </c>
      <c r="G28" s="31">
        <f t="shared" si="5"/>
        <v>689574.6900000001</v>
      </c>
      <c r="H28" s="31">
        <f t="shared" si="5"/>
        <v>677183.52</v>
      </c>
      <c r="I28" s="31">
        <f t="shared" si="5"/>
        <v>634165.96</v>
      </c>
      <c r="J28" s="31">
        <f t="shared" si="5"/>
        <v>666599.9999999999</v>
      </c>
      <c r="K28" s="31">
        <f t="shared" si="5"/>
        <v>2000924.17</v>
      </c>
      <c r="L28" s="31">
        <f t="shared" si="5"/>
        <v>747891.9960021427</v>
      </c>
      <c r="M28" s="31">
        <f t="shared" si="5"/>
        <v>747891.9999999999</v>
      </c>
      <c r="N28" s="31">
        <f t="shared" si="5"/>
        <v>747891.9999999999</v>
      </c>
      <c r="O28" s="31">
        <f t="shared" si="5"/>
        <v>2243675.9960021432</v>
      </c>
      <c r="P28" s="31">
        <f t="shared" si="5"/>
        <v>747891.9999999999</v>
      </c>
      <c r="Q28" s="31">
        <f t="shared" si="5"/>
        <v>687632</v>
      </c>
      <c r="R28" s="31">
        <f t="shared" si="5"/>
        <v>60000.00000000001</v>
      </c>
      <c r="S28" s="31">
        <f t="shared" si="5"/>
        <v>1495524</v>
      </c>
      <c r="T28" s="31">
        <f t="shared" si="5"/>
        <v>7610728.146002143</v>
      </c>
      <c r="W28" s="4"/>
    </row>
    <row r="29" spans="1:23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W29" s="4"/>
    </row>
    <row r="30" spans="1:23" ht="16.5" thickBot="1">
      <c r="A30" s="124" t="s">
        <v>62</v>
      </c>
      <c r="B30" s="12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W30" s="4"/>
    </row>
    <row r="31" spans="1:23" ht="15">
      <c r="A31" s="33"/>
      <c r="B31" s="118" t="s">
        <v>5</v>
      </c>
      <c r="C31" s="110" t="s">
        <v>39</v>
      </c>
      <c r="D31" s="110" t="s">
        <v>41</v>
      </c>
      <c r="E31" s="110" t="s">
        <v>42</v>
      </c>
      <c r="F31" s="11"/>
      <c r="G31" s="110" t="s">
        <v>43</v>
      </c>
      <c r="H31" s="110" t="s">
        <v>47</v>
      </c>
      <c r="I31" s="110" t="s">
        <v>48</v>
      </c>
      <c r="J31" s="110" t="s">
        <v>46</v>
      </c>
      <c r="K31" s="11"/>
      <c r="L31" s="110" t="s">
        <v>50</v>
      </c>
      <c r="M31" s="110" t="s">
        <v>51</v>
      </c>
      <c r="N31" s="110" t="s">
        <v>52</v>
      </c>
      <c r="O31" s="113" t="s">
        <v>53</v>
      </c>
      <c r="P31" s="110" t="s">
        <v>54</v>
      </c>
      <c r="Q31" s="110" t="s">
        <v>55</v>
      </c>
      <c r="R31" s="110" t="s">
        <v>56</v>
      </c>
      <c r="S31" s="11"/>
      <c r="T31" s="12"/>
      <c r="W31" s="4"/>
    </row>
    <row r="32" spans="1:23" ht="15">
      <c r="A32" s="33"/>
      <c r="B32" s="119"/>
      <c r="C32" s="111"/>
      <c r="D32" s="111"/>
      <c r="E32" s="111"/>
      <c r="F32" s="14" t="s">
        <v>37</v>
      </c>
      <c r="G32" s="111"/>
      <c r="H32" s="111"/>
      <c r="I32" s="111"/>
      <c r="J32" s="111"/>
      <c r="K32" s="14" t="s">
        <v>40</v>
      </c>
      <c r="L32" s="111"/>
      <c r="M32" s="111"/>
      <c r="N32" s="111"/>
      <c r="O32" s="114"/>
      <c r="P32" s="111"/>
      <c r="Q32" s="111"/>
      <c r="R32" s="111"/>
      <c r="S32" s="14" t="s">
        <v>57</v>
      </c>
      <c r="T32" s="15" t="s">
        <v>38</v>
      </c>
      <c r="W32" s="4"/>
    </row>
    <row r="33" spans="1:23" ht="15.75" thickBot="1">
      <c r="A33" s="33"/>
      <c r="B33" s="119"/>
      <c r="C33" s="111"/>
      <c r="D33" s="111"/>
      <c r="E33" s="111"/>
      <c r="F33" s="17"/>
      <c r="G33" s="111"/>
      <c r="H33" s="111"/>
      <c r="I33" s="111"/>
      <c r="J33" s="111"/>
      <c r="K33" s="17"/>
      <c r="L33" s="111"/>
      <c r="M33" s="111"/>
      <c r="N33" s="111"/>
      <c r="O33" s="114"/>
      <c r="P33" s="111"/>
      <c r="Q33" s="111"/>
      <c r="R33" s="111"/>
      <c r="S33" s="17"/>
      <c r="T33" s="18"/>
      <c r="W33" s="4"/>
    </row>
    <row r="34" spans="1:23" ht="16.5" thickBot="1">
      <c r="A34" s="103">
        <v>1</v>
      </c>
      <c r="B34" s="105" t="s">
        <v>31</v>
      </c>
      <c r="C34" s="106">
        <v>0</v>
      </c>
      <c r="D34" s="104">
        <v>0</v>
      </c>
      <c r="E34" s="106">
        <v>0</v>
      </c>
      <c r="F34" s="107">
        <f>C34+D34+E34</f>
        <v>0</v>
      </c>
      <c r="G34" s="106">
        <v>0</v>
      </c>
      <c r="H34" s="104">
        <v>0</v>
      </c>
      <c r="I34" s="106">
        <v>0</v>
      </c>
      <c r="J34" s="104"/>
      <c r="K34" s="107">
        <f>G34+H34+I34</f>
        <v>0</v>
      </c>
      <c r="L34" s="106">
        <v>12464.88</v>
      </c>
      <c r="M34" s="106">
        <v>12464.8666</v>
      </c>
      <c r="N34" s="106">
        <v>12464.8666</v>
      </c>
      <c r="O34" s="108">
        <f>L34+M34+N34</f>
        <v>37394.6132</v>
      </c>
      <c r="P34" s="106">
        <v>12464.8666</v>
      </c>
      <c r="Q34" s="106">
        <v>11460.54</v>
      </c>
      <c r="R34" s="106">
        <v>1000</v>
      </c>
      <c r="S34" s="107">
        <f>P34+Q34+R34</f>
        <v>24925.406600000002</v>
      </c>
      <c r="T34" s="109">
        <f>F34+K34+O34+S34</f>
        <v>62320.0198</v>
      </c>
      <c r="W34" s="4"/>
    </row>
    <row r="35" spans="1:23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W35" s="4"/>
    </row>
    <row r="36" spans="1:23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5"/>
      <c r="W36" s="4"/>
    </row>
    <row r="37" spans="1:23" ht="17.25" customHeight="1">
      <c r="A37" s="5"/>
      <c r="B37" s="5"/>
      <c r="C37" s="5"/>
      <c r="D37" s="5"/>
      <c r="E37" s="36"/>
      <c r="F37" s="37"/>
      <c r="G37" s="37"/>
      <c r="H37" s="37"/>
      <c r="I37" s="37"/>
      <c r="S37" s="37"/>
      <c r="W37" s="4"/>
    </row>
    <row r="38" spans="1:23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W38" s="4"/>
    </row>
    <row r="39" spans="1:23" ht="15" customHeight="1">
      <c r="A39" s="41" t="s">
        <v>4</v>
      </c>
      <c r="B39" s="120" t="s">
        <v>20</v>
      </c>
      <c r="C39" s="110" t="s">
        <v>39</v>
      </c>
      <c r="D39" s="110" t="s">
        <v>41</v>
      </c>
      <c r="E39" s="110" t="s">
        <v>42</v>
      </c>
      <c r="F39" s="11"/>
      <c r="G39" s="110" t="s">
        <v>43</v>
      </c>
      <c r="H39" s="110" t="s">
        <v>47</v>
      </c>
      <c r="I39" s="110" t="s">
        <v>48</v>
      </c>
      <c r="J39" s="110" t="s">
        <v>46</v>
      </c>
      <c r="K39" s="11"/>
      <c r="L39" s="110" t="s">
        <v>50</v>
      </c>
      <c r="M39" s="110" t="s">
        <v>51</v>
      </c>
      <c r="N39" s="110" t="s">
        <v>52</v>
      </c>
      <c r="O39" s="113" t="s">
        <v>53</v>
      </c>
      <c r="P39" s="110" t="s">
        <v>54</v>
      </c>
      <c r="Q39" s="110" t="s">
        <v>55</v>
      </c>
      <c r="R39" s="110" t="s">
        <v>56</v>
      </c>
      <c r="S39" s="11"/>
      <c r="T39" s="12"/>
      <c r="W39" s="4"/>
    </row>
    <row r="40" spans="1:23" ht="15">
      <c r="A40" s="42"/>
      <c r="B40" s="121"/>
      <c r="C40" s="111"/>
      <c r="D40" s="111"/>
      <c r="E40" s="111"/>
      <c r="F40" s="14" t="s">
        <v>37</v>
      </c>
      <c r="G40" s="111"/>
      <c r="H40" s="111"/>
      <c r="I40" s="111"/>
      <c r="J40" s="111"/>
      <c r="K40" s="14" t="s">
        <v>40</v>
      </c>
      <c r="L40" s="111"/>
      <c r="M40" s="111"/>
      <c r="N40" s="111"/>
      <c r="O40" s="114"/>
      <c r="P40" s="111"/>
      <c r="Q40" s="111"/>
      <c r="R40" s="111"/>
      <c r="S40" s="14" t="s">
        <v>57</v>
      </c>
      <c r="T40" s="15" t="s">
        <v>38</v>
      </c>
      <c r="W40" s="4"/>
    </row>
    <row r="41" spans="1:23" ht="60" customHeight="1" thickBot="1">
      <c r="A41" s="42"/>
      <c r="B41" s="122"/>
      <c r="C41" s="112"/>
      <c r="D41" s="112"/>
      <c r="E41" s="112"/>
      <c r="F41" s="17"/>
      <c r="G41" s="112"/>
      <c r="H41" s="112"/>
      <c r="I41" s="112"/>
      <c r="J41" s="112"/>
      <c r="K41" s="17"/>
      <c r="L41" s="112"/>
      <c r="M41" s="112"/>
      <c r="N41" s="112"/>
      <c r="O41" s="115"/>
      <c r="P41" s="112"/>
      <c r="Q41" s="112"/>
      <c r="R41" s="112"/>
      <c r="S41" s="17"/>
      <c r="T41" s="18"/>
      <c r="W41" s="4"/>
    </row>
    <row r="42" spans="1:23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7</v>
      </c>
      <c r="H42" s="85">
        <v>9</v>
      </c>
      <c r="I42" s="99"/>
      <c r="J42" s="90">
        <v>11</v>
      </c>
      <c r="K42" s="102"/>
      <c r="L42" s="90"/>
      <c r="M42" s="101"/>
      <c r="N42" s="90"/>
      <c r="O42" s="101"/>
      <c r="P42" s="90"/>
      <c r="Q42" s="101"/>
      <c r="R42" s="90"/>
      <c r="S42" s="79">
        <v>12</v>
      </c>
      <c r="T42" s="94">
        <v>13</v>
      </c>
      <c r="W42" s="4"/>
    </row>
    <row r="43" spans="1:29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6" ref="F43:F48">C43+D43+E43</f>
        <v>20400</v>
      </c>
      <c r="G43" s="83">
        <v>6960</v>
      </c>
      <c r="H43" s="83">
        <v>8280</v>
      </c>
      <c r="I43" s="83">
        <v>8432.085319706677</v>
      </c>
      <c r="J43" s="83">
        <v>8432.085319706677</v>
      </c>
      <c r="K43" s="24">
        <f aca="true" t="shared" si="7" ref="K43:K48">G43+H43+I43</f>
        <v>23672.085319706675</v>
      </c>
      <c r="L43" s="83">
        <v>10065.94</v>
      </c>
      <c r="M43" s="83">
        <v>10065.952049483663</v>
      </c>
      <c r="N43" s="83">
        <v>10065.952049483663</v>
      </c>
      <c r="O43" s="24">
        <f aca="true" t="shared" si="8" ref="O43:O48">L43+M43+N43</f>
        <v>30197.844098967325</v>
      </c>
      <c r="P43" s="83">
        <v>10065.952049483663</v>
      </c>
      <c r="Q43" s="83">
        <v>9254.906777570224</v>
      </c>
      <c r="R43" s="83">
        <v>807.5459063193881</v>
      </c>
      <c r="S43" s="24">
        <f aca="true" t="shared" si="9" ref="S43:S48">P43+Q43+R43</f>
        <v>20128.404733373278</v>
      </c>
      <c r="T43" s="84">
        <f aca="true" t="shared" si="10" ref="T43:T48">F43+K43+O43+S43</f>
        <v>94398.33415204727</v>
      </c>
      <c r="W43" s="4"/>
      <c r="X43" s="4"/>
      <c r="AC43" s="4"/>
    </row>
    <row r="44" spans="1:29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6"/>
        <v>12840</v>
      </c>
      <c r="G44" s="83">
        <v>4560</v>
      </c>
      <c r="H44" s="83">
        <v>4680</v>
      </c>
      <c r="I44" s="83">
        <v>4090.458410410899</v>
      </c>
      <c r="J44" s="83">
        <v>4090.458410410899</v>
      </c>
      <c r="K44" s="24">
        <f t="shared" si="7"/>
        <v>13330.458410410898</v>
      </c>
      <c r="L44" s="83">
        <v>3983.5469812850242</v>
      </c>
      <c r="M44" s="83">
        <v>3983.5469812850242</v>
      </c>
      <c r="N44" s="83">
        <v>3983.5469812850242</v>
      </c>
      <c r="O44" s="24">
        <f t="shared" si="8"/>
        <v>11950.640943855073</v>
      </c>
      <c r="P44" s="83">
        <v>3983.5469812850242</v>
      </c>
      <c r="Q44" s="83">
        <v>3662.580128995876</v>
      </c>
      <c r="R44" s="83">
        <v>319.58199696894934</v>
      </c>
      <c r="S44" s="24">
        <f t="shared" si="9"/>
        <v>7965.70910724985</v>
      </c>
      <c r="T44" s="84">
        <f t="shared" si="10"/>
        <v>46086.80846151582</v>
      </c>
      <c r="W44" s="4"/>
      <c r="X44" s="4"/>
      <c r="AC44" s="4"/>
    </row>
    <row r="45" spans="1:29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6"/>
        <v>3000</v>
      </c>
      <c r="G45" s="83">
        <v>1020</v>
      </c>
      <c r="H45" s="83">
        <v>960</v>
      </c>
      <c r="I45" s="83">
        <v>2516.708358826495</v>
      </c>
      <c r="J45" s="83">
        <v>2516.708358826495</v>
      </c>
      <c r="K45" s="24">
        <f t="shared" si="7"/>
        <v>4496.708358826495</v>
      </c>
      <c r="L45" s="83">
        <v>2827.033341557114</v>
      </c>
      <c r="M45" s="83">
        <v>2827.033341557114</v>
      </c>
      <c r="N45" s="83">
        <v>2827.033341557114</v>
      </c>
      <c r="O45" s="24">
        <f t="shared" si="8"/>
        <v>8481.100024671341</v>
      </c>
      <c r="P45" s="83">
        <v>2827.033341557114</v>
      </c>
      <c r="Q45" s="83">
        <v>2599.2504141261056</v>
      </c>
      <c r="R45" s="83">
        <v>226.8</v>
      </c>
      <c r="S45" s="24">
        <f t="shared" si="9"/>
        <v>5653.08375568322</v>
      </c>
      <c r="T45" s="84">
        <f t="shared" si="10"/>
        <v>21630.892139181055</v>
      </c>
      <c r="W45" s="4"/>
      <c r="X45" s="4"/>
      <c r="AC45" s="4"/>
    </row>
    <row r="46" spans="1:29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6"/>
        <v>31695</v>
      </c>
      <c r="G46" s="83">
        <v>10930</v>
      </c>
      <c r="H46" s="83">
        <v>13350</v>
      </c>
      <c r="I46" s="83">
        <v>15025.12092829147</v>
      </c>
      <c r="J46" s="83">
        <v>13357.140770697904</v>
      </c>
      <c r="K46" s="24">
        <f t="shared" si="7"/>
        <v>39305.12092829147</v>
      </c>
      <c r="L46" s="83">
        <v>21478.599981672716</v>
      </c>
      <c r="M46" s="83">
        <v>21478.599981672716</v>
      </c>
      <c r="N46" s="83">
        <v>21478.599981672716</v>
      </c>
      <c r="O46" s="24">
        <f t="shared" si="8"/>
        <v>64435.79994501815</v>
      </c>
      <c r="P46" s="83">
        <v>21478.599981672716</v>
      </c>
      <c r="Q46" s="83">
        <v>19748.00193423325</v>
      </c>
      <c r="R46" s="83">
        <v>1723.1311458076339</v>
      </c>
      <c r="S46" s="24">
        <f t="shared" si="9"/>
        <v>42949.733061713596</v>
      </c>
      <c r="T46" s="84">
        <f t="shared" si="10"/>
        <v>178385.6539350232</v>
      </c>
      <c r="W46" s="4"/>
      <c r="X46" s="4"/>
      <c r="AC46" s="4"/>
    </row>
    <row r="47" spans="1:29" ht="15.75">
      <c r="A47" s="43">
        <v>5</v>
      </c>
      <c r="B47" s="63" t="s">
        <v>60</v>
      </c>
      <c r="C47" s="44">
        <v>0</v>
      </c>
      <c r="D47" s="44">
        <v>0</v>
      </c>
      <c r="E47" s="44">
        <v>0</v>
      </c>
      <c r="F47" s="24">
        <f t="shared" si="6"/>
        <v>0</v>
      </c>
      <c r="G47" s="44">
        <v>0</v>
      </c>
      <c r="H47" s="44">
        <v>0</v>
      </c>
      <c r="I47" s="44">
        <v>0</v>
      </c>
      <c r="J47" s="83"/>
      <c r="K47" s="24">
        <f t="shared" si="7"/>
        <v>0</v>
      </c>
      <c r="L47" s="83">
        <v>3634.0228590561446</v>
      </c>
      <c r="M47" s="83">
        <v>3634.0228590561446</v>
      </c>
      <c r="N47" s="83">
        <v>3634.0228590561446</v>
      </c>
      <c r="O47" s="24">
        <f t="shared" si="8"/>
        <v>10902.068577168433</v>
      </c>
      <c r="P47" s="83">
        <v>3634.0228590561446</v>
      </c>
      <c r="Q47" s="83">
        <v>3341.218259613012</v>
      </c>
      <c r="R47" s="83">
        <v>291.54</v>
      </c>
      <c r="S47" s="24">
        <f t="shared" si="9"/>
        <v>7266.781118669157</v>
      </c>
      <c r="T47" s="84">
        <f t="shared" si="10"/>
        <v>18168.84969583759</v>
      </c>
      <c r="W47" s="4"/>
      <c r="X47" s="4"/>
      <c r="AC47" s="4"/>
    </row>
    <row r="48" spans="1:29" ht="15.75">
      <c r="A48" s="32">
        <v>6</v>
      </c>
      <c r="B48" s="63" t="s">
        <v>61</v>
      </c>
      <c r="C48" s="44">
        <v>0</v>
      </c>
      <c r="D48" s="44">
        <v>0</v>
      </c>
      <c r="E48" s="44">
        <v>0</v>
      </c>
      <c r="F48" s="24">
        <f t="shared" si="6"/>
        <v>0</v>
      </c>
      <c r="G48" s="44">
        <v>0</v>
      </c>
      <c r="H48" s="44">
        <v>0</v>
      </c>
      <c r="I48" s="44">
        <v>0</v>
      </c>
      <c r="J48" s="83"/>
      <c r="K48" s="24">
        <f t="shared" si="7"/>
        <v>0</v>
      </c>
      <c r="L48" s="83">
        <v>14649.172769886862</v>
      </c>
      <c r="M48" s="83">
        <v>14649.172769886862</v>
      </c>
      <c r="N48" s="83">
        <v>14649.172769886862</v>
      </c>
      <c r="O48" s="24">
        <f t="shared" si="8"/>
        <v>43947.51830966058</v>
      </c>
      <c r="P48" s="83">
        <v>14649.172769886862</v>
      </c>
      <c r="Q48" s="83">
        <v>13468.843055017092</v>
      </c>
      <c r="R48" s="83">
        <v>1175.2370211116202</v>
      </c>
      <c r="S48" s="24">
        <f t="shared" si="9"/>
        <v>29293.252846015574</v>
      </c>
      <c r="T48" s="84">
        <f t="shared" si="10"/>
        <v>73240.77115567616</v>
      </c>
      <c r="W48" s="4"/>
      <c r="X48" s="4"/>
      <c r="AC48" s="4"/>
    </row>
    <row r="49" spans="1:23" ht="25.5">
      <c r="A49" s="32"/>
      <c r="B49" s="47" t="s">
        <v>24</v>
      </c>
      <c r="C49" s="48">
        <f>SUM(C43:C48)</f>
        <v>20195</v>
      </c>
      <c r="D49" s="48">
        <f aca="true" t="shared" si="11" ref="D49:T49">SUM(D43:D48)</f>
        <v>23475</v>
      </c>
      <c r="E49" s="48">
        <f t="shared" si="11"/>
        <v>24265</v>
      </c>
      <c r="F49" s="48">
        <f t="shared" si="11"/>
        <v>67935</v>
      </c>
      <c r="G49" s="48">
        <f t="shared" si="11"/>
        <v>23470</v>
      </c>
      <c r="H49" s="48">
        <f t="shared" si="11"/>
        <v>27270</v>
      </c>
      <c r="I49" s="48">
        <f t="shared" si="11"/>
        <v>30064.373017235543</v>
      </c>
      <c r="J49" s="48">
        <f t="shared" si="11"/>
        <v>28396.392859641976</v>
      </c>
      <c r="K49" s="48">
        <f t="shared" si="11"/>
        <v>80804.37301723554</v>
      </c>
      <c r="L49" s="48">
        <f t="shared" si="11"/>
        <v>56638.31593345787</v>
      </c>
      <c r="M49" s="48">
        <f t="shared" si="11"/>
        <v>56638.327982941526</v>
      </c>
      <c r="N49" s="48">
        <f t="shared" si="11"/>
        <v>56638.327982941526</v>
      </c>
      <c r="O49" s="48">
        <f t="shared" si="11"/>
        <v>169914.97189934092</v>
      </c>
      <c r="P49" s="48">
        <f t="shared" si="11"/>
        <v>56638.327982941526</v>
      </c>
      <c r="Q49" s="48">
        <f t="shared" si="11"/>
        <v>52074.80056955556</v>
      </c>
      <c r="R49" s="48">
        <f t="shared" si="11"/>
        <v>4543.836070207592</v>
      </c>
      <c r="S49" s="48">
        <f t="shared" si="11"/>
        <v>113256.96462270466</v>
      </c>
      <c r="T49" s="48">
        <f t="shared" si="11"/>
        <v>431911.3095392811</v>
      </c>
      <c r="V49" s="4"/>
      <c r="W49" s="4"/>
    </row>
    <row r="50" spans="1:29" ht="39" customHeight="1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2" ref="F50:F57">C50+D50+E50</f>
        <v>17280</v>
      </c>
      <c r="G50" s="83">
        <v>5700</v>
      </c>
      <c r="H50" s="83">
        <v>6600</v>
      </c>
      <c r="I50" s="83">
        <v>7471.738433191777</v>
      </c>
      <c r="J50" s="83">
        <v>6620.0840063229025</v>
      </c>
      <c r="K50" s="24">
        <f>G50+H50+I50</f>
        <v>19771.73843319178</v>
      </c>
      <c r="L50" s="83">
        <v>9187.85836006062</v>
      </c>
      <c r="M50" s="83">
        <v>9187.85836006062</v>
      </c>
      <c r="N50" s="83">
        <v>9187.85836006062</v>
      </c>
      <c r="O50" s="24">
        <f>L50+M50+N50</f>
        <v>27563.575080181858</v>
      </c>
      <c r="P50" s="83">
        <v>9187.85836006062</v>
      </c>
      <c r="Q50" s="83">
        <v>8447.563845909843</v>
      </c>
      <c r="R50" s="83">
        <v>737.100412363867</v>
      </c>
      <c r="S50" s="24">
        <f>P50+Q50+R50</f>
        <v>18372.52261833433</v>
      </c>
      <c r="T50" s="25">
        <f>F50+K50+O50+S50</f>
        <v>82987.83613170797</v>
      </c>
      <c r="W50" s="4"/>
      <c r="X50" s="4"/>
      <c r="AC50" s="4"/>
    </row>
    <row r="51" spans="1:29" ht="26.25" customHeight="1">
      <c r="A51" s="32">
        <v>2</v>
      </c>
      <c r="B51" s="64" t="s">
        <v>65</v>
      </c>
      <c r="C51" s="50">
        <v>64920</v>
      </c>
      <c r="D51" s="50">
        <v>78005</v>
      </c>
      <c r="E51" s="45">
        <v>69795</v>
      </c>
      <c r="F51" s="24">
        <f t="shared" si="12"/>
        <v>212720</v>
      </c>
      <c r="G51" s="83">
        <v>74900</v>
      </c>
      <c r="H51" s="83">
        <v>80375</v>
      </c>
      <c r="I51" s="83">
        <v>76665.62538774707</v>
      </c>
      <c r="J51" s="83">
        <v>67106.6148011653</v>
      </c>
      <c r="K51" s="24">
        <f aca="true" t="shared" si="13" ref="K51:K57">G51+H51+I51</f>
        <v>231940.62538774707</v>
      </c>
      <c r="L51" s="83">
        <v>67519.26519977913</v>
      </c>
      <c r="M51" s="83">
        <v>67519.26519977913</v>
      </c>
      <c r="N51" s="83">
        <v>67519.26519977913</v>
      </c>
      <c r="O51" s="24">
        <f aca="true" t="shared" si="14" ref="O51:O57">L51+M51+N51</f>
        <v>202557.79559933738</v>
      </c>
      <c r="P51" s="83">
        <v>67519.26519977913</v>
      </c>
      <c r="Q51" s="83">
        <v>62079.02660792537</v>
      </c>
      <c r="R51" s="83">
        <v>5416.765939449477</v>
      </c>
      <c r="S51" s="24">
        <f aca="true" t="shared" si="15" ref="S51:S57">P51+Q51+R51</f>
        <v>135015.05774715397</v>
      </c>
      <c r="T51" s="25">
        <f aca="true" t="shared" si="16" ref="T51:T57">F51+K51+O51+S51</f>
        <v>782233.4787342385</v>
      </c>
      <c r="W51" s="4"/>
      <c r="X51" s="4"/>
      <c r="AC51" s="4"/>
    </row>
    <row r="52" spans="1:29" ht="21.75" customHeight="1">
      <c r="A52" s="32">
        <v>3</v>
      </c>
      <c r="B52" s="64" t="s">
        <v>66</v>
      </c>
      <c r="C52" s="49">
        <v>152483</v>
      </c>
      <c r="D52" s="49">
        <v>165147</v>
      </c>
      <c r="E52" s="45">
        <v>135913</v>
      </c>
      <c r="F52" s="24">
        <f t="shared" si="12"/>
        <v>453543</v>
      </c>
      <c r="G52" s="83">
        <v>174076</v>
      </c>
      <c r="H52" s="83">
        <v>170484</v>
      </c>
      <c r="I52" s="83">
        <v>148719.00168904115</v>
      </c>
      <c r="J52" s="83">
        <v>143213.54</v>
      </c>
      <c r="K52" s="24">
        <f t="shared" si="13"/>
        <v>493279.00168904115</v>
      </c>
      <c r="L52" s="83">
        <v>159367.8651134294</v>
      </c>
      <c r="M52" s="83">
        <v>159367.8651134294</v>
      </c>
      <c r="N52" s="83">
        <v>159367.8651134294</v>
      </c>
      <c r="O52" s="24">
        <f t="shared" si="14"/>
        <v>478103.59534028824</v>
      </c>
      <c r="P52" s="83">
        <v>159367.8651134294</v>
      </c>
      <c r="Q52" s="83">
        <v>146527.09725960126</v>
      </c>
      <c r="R52" s="83">
        <v>12785.364607196983</v>
      </c>
      <c r="S52" s="24">
        <f t="shared" si="15"/>
        <v>318680.32698022766</v>
      </c>
      <c r="T52" s="25">
        <f t="shared" si="16"/>
        <v>1743605.9240095569</v>
      </c>
      <c r="V52" s="4"/>
      <c r="W52" s="4"/>
      <c r="X52" s="4"/>
      <c r="AC52" s="4"/>
    </row>
    <row r="53" spans="1:29" ht="21" customHeight="1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2"/>
        <v>27794</v>
      </c>
      <c r="G53" s="83">
        <v>8192</v>
      </c>
      <c r="H53" s="83">
        <v>11994</v>
      </c>
      <c r="I53" s="83">
        <v>23968.65103644281</v>
      </c>
      <c r="J53" s="83">
        <v>23968.65103644281</v>
      </c>
      <c r="K53" s="24">
        <f t="shared" si="13"/>
        <v>44154.65103644281</v>
      </c>
      <c r="L53" s="83">
        <v>40692.146583019065</v>
      </c>
      <c r="M53" s="83">
        <v>40692.146583019065</v>
      </c>
      <c r="N53" s="83">
        <v>40692.146583019065</v>
      </c>
      <c r="O53" s="24">
        <f t="shared" si="14"/>
        <v>122076.4397490572</v>
      </c>
      <c r="P53" s="83">
        <v>40692.146583019065</v>
      </c>
      <c r="Q53" s="83">
        <v>37413.45293060303</v>
      </c>
      <c r="R53" s="83">
        <v>3264.5472808656114</v>
      </c>
      <c r="S53" s="24">
        <f t="shared" si="15"/>
        <v>81370.1467944877</v>
      </c>
      <c r="T53" s="25">
        <f t="shared" si="16"/>
        <v>275395.23757998773</v>
      </c>
      <c r="V53" s="4"/>
      <c r="W53" s="4"/>
      <c r="X53" s="4"/>
      <c r="AC53" s="4"/>
    </row>
    <row r="54" spans="1:29" ht="24" customHeight="1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2"/>
        <v>220506</v>
      </c>
      <c r="G54" s="83">
        <v>79632</v>
      </c>
      <c r="H54" s="83">
        <v>78435</v>
      </c>
      <c r="I54" s="83">
        <v>79763.93900301252</v>
      </c>
      <c r="J54" s="83">
        <v>79763.93900301252</v>
      </c>
      <c r="K54" s="24">
        <f t="shared" si="13"/>
        <v>237830.93900301252</v>
      </c>
      <c r="L54" s="83">
        <v>95999.19886511823</v>
      </c>
      <c r="M54" s="83">
        <v>95999.19886511823</v>
      </c>
      <c r="N54" s="83">
        <v>95999.19886511823</v>
      </c>
      <c r="O54" s="24">
        <f t="shared" si="14"/>
        <v>287997.5965953547</v>
      </c>
      <c r="P54" s="83">
        <v>95999.19886511823</v>
      </c>
      <c r="Q54" s="83">
        <v>88264.24285059738</v>
      </c>
      <c r="R54" s="83">
        <v>7701.582490395797</v>
      </c>
      <c r="S54" s="24">
        <f t="shared" si="15"/>
        <v>191965.0242061114</v>
      </c>
      <c r="T54" s="25">
        <f t="shared" si="16"/>
        <v>938299.5598044787</v>
      </c>
      <c r="V54" s="4"/>
      <c r="W54" s="4"/>
      <c r="X54" s="4"/>
      <c r="AC54" s="4"/>
    </row>
    <row r="55" spans="1:29" ht="31.5" customHeight="1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2"/>
        <v>167450</v>
      </c>
      <c r="G55" s="83">
        <v>64310</v>
      </c>
      <c r="H55" s="83">
        <v>62970</v>
      </c>
      <c r="I55" s="83">
        <v>54832.964661370446</v>
      </c>
      <c r="J55" s="83">
        <v>52883.301521455825</v>
      </c>
      <c r="K55" s="24">
        <f t="shared" si="13"/>
        <v>182112.96466137044</v>
      </c>
      <c r="L55" s="83">
        <v>53127.09546094291</v>
      </c>
      <c r="M55" s="83">
        <v>53127.09546094291</v>
      </c>
      <c r="N55" s="83">
        <v>53127.09546094291</v>
      </c>
      <c r="O55" s="24">
        <f t="shared" si="14"/>
        <v>159381.28638282872</v>
      </c>
      <c r="P55" s="83">
        <v>53127.09546094291</v>
      </c>
      <c r="Q55" s="83">
        <v>48846.479045101565</v>
      </c>
      <c r="R55" s="83">
        <v>4262.147111690691</v>
      </c>
      <c r="S55" s="24">
        <f t="shared" si="15"/>
        <v>106235.72161773517</v>
      </c>
      <c r="T55" s="25">
        <f t="shared" si="16"/>
        <v>615179.9726619343</v>
      </c>
      <c r="W55" s="4"/>
      <c r="X55" s="4"/>
      <c r="AC55" s="4"/>
    </row>
    <row r="56" spans="1:29" ht="31.5" customHeight="1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2"/>
        <v>48630</v>
      </c>
      <c r="G56" s="83">
        <v>13986</v>
      </c>
      <c r="H56" s="83">
        <v>18833</v>
      </c>
      <c r="I56" s="83">
        <v>42447.47631154468</v>
      </c>
      <c r="J56" s="83">
        <v>42447.47631154468</v>
      </c>
      <c r="K56" s="24">
        <f t="shared" si="13"/>
        <v>75266.47631154468</v>
      </c>
      <c r="L56" s="83">
        <v>0</v>
      </c>
      <c r="M56" s="83">
        <v>0</v>
      </c>
      <c r="N56" s="83">
        <v>0</v>
      </c>
      <c r="O56" s="24">
        <f t="shared" si="14"/>
        <v>0</v>
      </c>
      <c r="P56" s="83">
        <v>0</v>
      </c>
      <c r="Q56" s="83">
        <v>0</v>
      </c>
      <c r="R56" s="83">
        <v>0</v>
      </c>
      <c r="S56" s="24">
        <f t="shared" si="15"/>
        <v>0</v>
      </c>
      <c r="T56" s="25">
        <f t="shared" si="16"/>
        <v>123896.47631154468</v>
      </c>
      <c r="W56" s="4"/>
      <c r="X56" s="4"/>
      <c r="AC56" s="4"/>
    </row>
    <row r="57" spans="1:29" ht="31.5" customHeight="1">
      <c r="A57" s="32">
        <v>8</v>
      </c>
      <c r="B57" s="64" t="s">
        <v>58</v>
      </c>
      <c r="C57" s="50">
        <v>0</v>
      </c>
      <c r="D57" s="50">
        <v>0</v>
      </c>
      <c r="E57" s="50">
        <v>0</v>
      </c>
      <c r="F57" s="24">
        <f t="shared" si="12"/>
        <v>0</v>
      </c>
      <c r="G57" s="83">
        <v>0</v>
      </c>
      <c r="H57" s="83">
        <v>0</v>
      </c>
      <c r="I57" s="83">
        <v>0</v>
      </c>
      <c r="J57" s="83"/>
      <c r="K57" s="24">
        <f t="shared" si="13"/>
        <v>0</v>
      </c>
      <c r="L57" s="83">
        <v>3598.042434709054</v>
      </c>
      <c r="M57" s="83">
        <v>3598.042434709054</v>
      </c>
      <c r="N57" s="83">
        <v>3598.042434709054</v>
      </c>
      <c r="O57" s="24">
        <f t="shared" si="14"/>
        <v>10794.127304127162</v>
      </c>
      <c r="P57" s="83">
        <v>3598.042434709054</v>
      </c>
      <c r="Q57" s="83">
        <v>3308.1368907059523</v>
      </c>
      <c r="R57" s="83">
        <v>288.65470693969615</v>
      </c>
      <c r="S57" s="24">
        <f t="shared" si="15"/>
        <v>7194.834032354703</v>
      </c>
      <c r="T57" s="25">
        <f t="shared" si="16"/>
        <v>17988.961336481865</v>
      </c>
      <c r="W57" s="4"/>
      <c r="X57" s="4"/>
      <c r="AC57" s="4"/>
    </row>
    <row r="58" spans="1:23" ht="20.25" customHeight="1">
      <c r="A58" s="46"/>
      <c r="B58" s="51" t="s">
        <v>27</v>
      </c>
      <c r="C58" s="52">
        <f>SUM(C50:C57)</f>
        <v>371761</v>
      </c>
      <c r="D58" s="52">
        <f aca="true" t="shared" si="17" ref="D58:T58">SUM(D50:D57)</f>
        <v>417355</v>
      </c>
      <c r="E58" s="52">
        <f t="shared" si="17"/>
        <v>358807</v>
      </c>
      <c r="F58" s="52">
        <f t="shared" si="17"/>
        <v>1147923</v>
      </c>
      <c r="G58" s="52">
        <f t="shared" si="17"/>
        <v>420796</v>
      </c>
      <c r="H58" s="52">
        <f t="shared" si="17"/>
        <v>429691</v>
      </c>
      <c r="I58" s="52">
        <f t="shared" si="17"/>
        <v>433869.39652235043</v>
      </c>
      <c r="J58" s="52">
        <f t="shared" si="17"/>
        <v>416003.60667994403</v>
      </c>
      <c r="K58" s="52">
        <f t="shared" si="17"/>
        <v>1284356.3965223504</v>
      </c>
      <c r="L58" s="52">
        <f t="shared" si="17"/>
        <v>429491.47201705835</v>
      </c>
      <c r="M58" s="52">
        <f t="shared" si="17"/>
        <v>429491.47201705835</v>
      </c>
      <c r="N58" s="52">
        <f t="shared" si="17"/>
        <v>429491.47201705835</v>
      </c>
      <c r="O58" s="52">
        <f t="shared" si="17"/>
        <v>1288474.4160511752</v>
      </c>
      <c r="P58" s="52">
        <f t="shared" si="17"/>
        <v>429491.47201705835</v>
      </c>
      <c r="Q58" s="52">
        <f t="shared" si="17"/>
        <v>394885.99943044444</v>
      </c>
      <c r="R58" s="52">
        <f t="shared" si="17"/>
        <v>34456.162548902124</v>
      </c>
      <c r="S58" s="52">
        <f t="shared" si="17"/>
        <v>858833.633996405</v>
      </c>
      <c r="T58" s="52">
        <f t="shared" si="17"/>
        <v>4579587.446569932</v>
      </c>
      <c r="W58" s="4"/>
    </row>
    <row r="59" spans="1:23" ht="34.5" customHeight="1">
      <c r="A59" s="53"/>
      <c r="B59" s="54" t="s">
        <v>28</v>
      </c>
      <c r="C59" s="55">
        <f aca="true" t="shared" si="18" ref="C59:H59">C49+C58</f>
        <v>391956</v>
      </c>
      <c r="D59" s="55">
        <f t="shared" si="18"/>
        <v>440830</v>
      </c>
      <c r="E59" s="55">
        <f t="shared" si="18"/>
        <v>383072</v>
      </c>
      <c r="F59" s="55">
        <f t="shared" si="18"/>
        <v>1215858</v>
      </c>
      <c r="G59" s="55">
        <f t="shared" si="18"/>
        <v>444266</v>
      </c>
      <c r="H59" s="55">
        <f t="shared" si="18"/>
        <v>456961</v>
      </c>
      <c r="I59" s="55">
        <f aca="true" t="shared" si="19" ref="I59:O59">SUM(I58,I49)</f>
        <v>463933.769539586</v>
      </c>
      <c r="J59" s="55">
        <f t="shared" si="19"/>
        <v>444399.999539586</v>
      </c>
      <c r="K59" s="55">
        <f t="shared" si="19"/>
        <v>1365160.7695395858</v>
      </c>
      <c r="L59" s="55">
        <f t="shared" si="19"/>
        <v>486129.7879505162</v>
      </c>
      <c r="M59" s="55">
        <f t="shared" si="19"/>
        <v>486129.7999999999</v>
      </c>
      <c r="N59" s="55">
        <f t="shared" si="19"/>
        <v>486129.7999999999</v>
      </c>
      <c r="O59" s="55">
        <f t="shared" si="19"/>
        <v>1458389.387950516</v>
      </c>
      <c r="P59" s="55">
        <f>SUM(P58,P49)</f>
        <v>486129.7999999999</v>
      </c>
      <c r="Q59" s="55">
        <f>SUM(Q58,Q49)</f>
        <v>446960.8</v>
      </c>
      <c r="R59" s="55">
        <f>SUM(R58,R49)</f>
        <v>38999.99861910971</v>
      </c>
      <c r="S59" s="55">
        <f>S49+S58</f>
        <v>972090.5986191097</v>
      </c>
      <c r="T59" s="55">
        <f>T49+T58</f>
        <v>5011498.7561092125</v>
      </c>
      <c r="V59" s="4"/>
      <c r="W59" s="4"/>
    </row>
    <row r="60" spans="1:23" ht="63" customHeight="1">
      <c r="A60" s="56"/>
      <c r="B60" s="57" t="s">
        <v>34</v>
      </c>
      <c r="C60" s="58">
        <f>C28+C34+C49+C58</f>
        <v>1062782.72</v>
      </c>
      <c r="D60" s="58">
        <f aca="true" t="shared" si="20" ref="D60:T60">D28+D34+D49+D58</f>
        <v>1094444.81</v>
      </c>
      <c r="E60" s="58">
        <f t="shared" si="20"/>
        <v>929234.45</v>
      </c>
      <c r="F60" s="58">
        <f t="shared" si="20"/>
        <v>3086461.98</v>
      </c>
      <c r="G60" s="58">
        <f t="shared" si="20"/>
        <v>1133840.69</v>
      </c>
      <c r="H60" s="58">
        <f t="shared" si="20"/>
        <v>1134144.52</v>
      </c>
      <c r="I60" s="58">
        <f t="shared" si="20"/>
        <v>1098099.729539586</v>
      </c>
      <c r="J60" s="58">
        <f t="shared" si="20"/>
        <v>1110999.9995395858</v>
      </c>
      <c r="K60" s="58">
        <f t="shared" si="20"/>
        <v>3366084.939539586</v>
      </c>
      <c r="L60" s="58">
        <f t="shared" si="20"/>
        <v>1246486.663952659</v>
      </c>
      <c r="M60" s="58">
        <f t="shared" si="20"/>
        <v>1246486.6665999996</v>
      </c>
      <c r="N60" s="58">
        <f t="shared" si="20"/>
        <v>1246486.6665999996</v>
      </c>
      <c r="O60" s="58">
        <f t="shared" si="20"/>
        <v>3739459.997152659</v>
      </c>
      <c r="P60" s="58">
        <f t="shared" si="20"/>
        <v>1246486.6665999996</v>
      </c>
      <c r="Q60" s="58">
        <f t="shared" si="20"/>
        <v>1146053.34</v>
      </c>
      <c r="R60" s="58">
        <f t="shared" si="20"/>
        <v>99999.99861910973</v>
      </c>
      <c r="S60" s="58">
        <f t="shared" si="20"/>
        <v>2492540.00521911</v>
      </c>
      <c r="T60" s="58">
        <f t="shared" si="20"/>
        <v>12684546.921911355</v>
      </c>
      <c r="W60" s="4"/>
    </row>
    <row r="61" ht="12.75">
      <c r="T61" s="59"/>
    </row>
    <row r="62" ht="12.75">
      <c r="T62" s="59"/>
    </row>
    <row r="63" spans="1:14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59"/>
      <c r="N63" s="4"/>
    </row>
    <row r="64" spans="1:14" ht="15">
      <c r="A64" s="60" t="s">
        <v>33</v>
      </c>
      <c r="B64" s="60"/>
      <c r="D64" s="74" t="s">
        <v>63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59"/>
      <c r="N64" s="4"/>
    </row>
    <row r="65" spans="6:14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0"/>
      <c r="N65" s="68"/>
    </row>
    <row r="66" spans="6:14" ht="15">
      <c r="F66" s="72">
        <v>44958</v>
      </c>
      <c r="G66" s="92">
        <v>308070</v>
      </c>
      <c r="H66" s="92"/>
      <c r="I66" s="92"/>
      <c r="J66" s="73"/>
      <c r="K66" s="73"/>
      <c r="L66" s="73"/>
      <c r="M66" s="70"/>
      <c r="N66" s="68"/>
    </row>
    <row r="67" spans="6:14" ht="15">
      <c r="F67" s="72">
        <v>44986</v>
      </c>
      <c r="G67" s="92">
        <v>373310</v>
      </c>
      <c r="H67" s="92"/>
      <c r="I67" s="92"/>
      <c r="J67" s="73"/>
      <c r="K67" s="73"/>
      <c r="L67" s="73"/>
      <c r="M67" s="70"/>
      <c r="N67" s="68"/>
    </row>
    <row r="68" spans="6:14" ht="15">
      <c r="F68" s="72">
        <v>45017</v>
      </c>
      <c r="G68" s="92">
        <v>225050</v>
      </c>
      <c r="H68" s="92"/>
      <c r="I68" s="92"/>
      <c r="J68" s="73"/>
      <c r="K68" s="73"/>
      <c r="L68" s="73"/>
      <c r="M68" s="70"/>
      <c r="N68" s="68"/>
    </row>
    <row r="69" spans="6:14" ht="15">
      <c r="F69" s="72">
        <v>45047</v>
      </c>
      <c r="G69" s="92">
        <v>338510</v>
      </c>
      <c r="H69" s="92"/>
      <c r="I69" s="92"/>
      <c r="J69" s="73"/>
      <c r="K69" s="73"/>
      <c r="L69" s="73"/>
      <c r="M69" s="70"/>
      <c r="N69" s="68"/>
    </row>
    <row r="70" spans="4:14" ht="15">
      <c r="D70" s="75" t="s">
        <v>64</v>
      </c>
      <c r="G70" s="92">
        <f>G64+G65+G66+G67+G68+G69+F60+K60+O60+S60</f>
        <v>14340660.001911355</v>
      </c>
      <c r="H70" s="92"/>
      <c r="I70" s="92"/>
      <c r="M70" s="70"/>
      <c r="N70" s="68"/>
    </row>
    <row r="71" ht="12.75">
      <c r="T71" s="59"/>
    </row>
    <row r="72" ht="12.75">
      <c r="T72" s="4"/>
    </row>
    <row r="73" spans="9:20" ht="12.75">
      <c r="I73" s="4"/>
      <c r="S73" s="4"/>
      <c r="T73" s="59"/>
    </row>
    <row r="74" spans="2:21" ht="14.25">
      <c r="B74" s="60"/>
      <c r="C74" s="61"/>
      <c r="E74" s="60"/>
      <c r="F74" s="61"/>
      <c r="G74" s="61"/>
      <c r="H74" s="61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59"/>
      <c r="U74" s="4"/>
    </row>
    <row r="75" spans="2:21" ht="15">
      <c r="B75" s="60"/>
      <c r="C75" s="60"/>
      <c r="D75" s="74"/>
      <c r="E75" s="60"/>
      <c r="F75" s="72"/>
      <c r="G75" s="91"/>
      <c r="H75" s="72"/>
      <c r="I75" s="60"/>
      <c r="J75" s="98"/>
      <c r="K75" s="98"/>
      <c r="L75" s="98"/>
      <c r="M75" s="98"/>
      <c r="N75" s="98"/>
      <c r="O75" s="98"/>
      <c r="P75" s="98"/>
      <c r="Q75" s="98"/>
      <c r="R75" s="98"/>
      <c r="S75" s="72"/>
      <c r="T75" s="59"/>
      <c r="U75" s="4"/>
    </row>
    <row r="76" spans="6:21" ht="15">
      <c r="F76" s="77"/>
      <c r="G76" s="92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0"/>
      <c r="U76" s="68"/>
    </row>
    <row r="77" spans="6:21" ht="15">
      <c r="F77" s="72"/>
      <c r="G77" s="9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0"/>
      <c r="U77" s="68"/>
    </row>
    <row r="78" spans="6:21" ht="15">
      <c r="F78" s="72"/>
      <c r="G78" s="92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0"/>
      <c r="U78" s="68"/>
    </row>
    <row r="79" spans="4:21" ht="15">
      <c r="D79" s="75"/>
      <c r="G79" s="92"/>
      <c r="T79" s="70"/>
      <c r="U79" s="68"/>
    </row>
    <row r="80" spans="20:21" ht="12.75">
      <c r="T80" s="70"/>
      <c r="U80" s="68"/>
    </row>
    <row r="81" spans="20:21" ht="12.75">
      <c r="T81" s="70"/>
      <c r="U81" s="68"/>
    </row>
    <row r="82" spans="20:21" ht="12.75">
      <c r="T82" s="70"/>
      <c r="U82" s="68"/>
    </row>
    <row r="83" spans="20:21" ht="12.75">
      <c r="T83" s="70"/>
      <c r="U83" s="68"/>
    </row>
    <row r="84" spans="20:21" ht="12.75">
      <c r="T84" s="70"/>
      <c r="U84" s="68"/>
    </row>
    <row r="85" spans="20:21" ht="12.75">
      <c r="T85" s="70"/>
      <c r="U85" s="68"/>
    </row>
    <row r="86" spans="20:21" ht="12.75">
      <c r="T86" s="4"/>
      <c r="U86" s="4"/>
    </row>
    <row r="87" spans="20:21" ht="12.75">
      <c r="T87" s="4"/>
      <c r="U87" s="4"/>
    </row>
    <row r="88" spans="20:21" ht="12.75">
      <c r="T88" s="4"/>
      <c r="U88" s="4"/>
    </row>
    <row r="89" spans="2:21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9"/>
      <c r="U89" s="4"/>
    </row>
    <row r="90" spans="2:2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9"/>
      <c r="U90" s="4"/>
    </row>
    <row r="91" spans="2:21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59"/>
      <c r="U91" s="4"/>
    </row>
    <row r="92" spans="2:21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59"/>
      <c r="U92" s="4"/>
    </row>
    <row r="93" spans="2:21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59"/>
      <c r="U93" s="4"/>
    </row>
    <row r="94" spans="2:2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59"/>
      <c r="U94" s="4"/>
    </row>
    <row r="95" spans="2:2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59"/>
      <c r="U95" s="4"/>
    </row>
    <row r="96" spans="2:2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59"/>
      <c r="U96" s="4"/>
    </row>
    <row r="97" spans="2:2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59"/>
      <c r="U97" s="4"/>
    </row>
    <row r="98" spans="2:2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59"/>
      <c r="U98" s="4"/>
    </row>
    <row r="99" spans="2:2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59"/>
      <c r="U99" s="4"/>
    </row>
    <row r="100" spans="2:21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59"/>
      <c r="U100" s="4"/>
    </row>
    <row r="101" spans="2:2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59"/>
      <c r="U101" s="4"/>
    </row>
    <row r="102" spans="2:21" ht="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69"/>
      <c r="U102" s="4"/>
    </row>
    <row r="103" spans="2:21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59"/>
      <c r="U103" s="4"/>
    </row>
    <row r="104" spans="20:21" ht="12.75">
      <c r="T104" s="65"/>
      <c r="U104" s="59"/>
    </row>
    <row r="105" spans="20:21" ht="12.75">
      <c r="T105" s="65"/>
      <c r="U105" s="65"/>
    </row>
    <row r="106" spans="20:21" ht="12.75">
      <c r="T106" s="4"/>
      <c r="U106" s="65"/>
    </row>
    <row r="107" ht="12.75">
      <c r="U107" s="4"/>
    </row>
    <row r="108" spans="20:21" ht="12.75">
      <c r="T108" s="4"/>
      <c r="U108" s="4"/>
    </row>
    <row r="109" spans="20:21" ht="12.75">
      <c r="T109" s="4"/>
      <c r="U109" s="4"/>
    </row>
    <row r="110" spans="20:21" ht="12.75">
      <c r="T110" s="4"/>
      <c r="U110" s="4"/>
    </row>
    <row r="111" spans="20:21" ht="12.75">
      <c r="T111" s="4"/>
      <c r="U111" s="4"/>
    </row>
    <row r="112" spans="20:21" ht="12.75">
      <c r="T112" s="4"/>
      <c r="U112" s="4"/>
    </row>
    <row r="113" spans="20:21" ht="12.75">
      <c r="T113" s="4"/>
      <c r="U113" s="4"/>
    </row>
    <row r="114" spans="20:21" ht="12.75">
      <c r="T114" s="4"/>
      <c r="U114" s="4"/>
    </row>
    <row r="115" spans="20:21" ht="12.75">
      <c r="T115" s="4"/>
      <c r="U115" s="4"/>
    </row>
    <row r="116" spans="20:21" ht="12.75">
      <c r="T116" s="4"/>
      <c r="U116" s="4"/>
    </row>
    <row r="117" spans="20:21" ht="12.75">
      <c r="T117" s="4"/>
      <c r="U117" s="4"/>
    </row>
    <row r="118" ht="18">
      <c r="T118" s="67"/>
    </row>
    <row r="119" spans="20:21" ht="18">
      <c r="T119" s="66"/>
      <c r="U119" s="67"/>
    </row>
    <row r="120" ht="12.75">
      <c r="T120" s="4"/>
    </row>
    <row r="123" ht="18">
      <c r="T123" s="69"/>
    </row>
    <row r="124" ht="12.75">
      <c r="T124" s="4"/>
    </row>
    <row r="125" ht="12.75">
      <c r="T125" s="4"/>
    </row>
    <row r="129" ht="12.75">
      <c r="T129" s="4"/>
    </row>
    <row r="132" ht="12.75">
      <c r="T132" s="4"/>
    </row>
  </sheetData>
  <mergeCells count="49">
    <mergeCell ref="P31:P33"/>
    <mergeCell ref="Q31:Q33"/>
    <mergeCell ref="R31:R33"/>
    <mergeCell ref="A30:B30"/>
    <mergeCell ref="B31:B33"/>
    <mergeCell ref="L31:L33"/>
    <mergeCell ref="M31:M33"/>
    <mergeCell ref="N31:N33"/>
    <mergeCell ref="O31:O33"/>
    <mergeCell ref="C31:C33"/>
    <mergeCell ref="J39:J41"/>
    <mergeCell ref="J9:J11"/>
    <mergeCell ref="I9:I11"/>
    <mergeCell ref="I39:I41"/>
    <mergeCell ref="I31:I33"/>
    <mergeCell ref="J31:J33"/>
    <mergeCell ref="C9:C11"/>
    <mergeCell ref="H39:H41"/>
    <mergeCell ref="G9:G11"/>
    <mergeCell ref="G39:G41"/>
    <mergeCell ref="H9:H11"/>
    <mergeCell ref="G31:G33"/>
    <mergeCell ref="H31:H33"/>
    <mergeCell ref="D31:D33"/>
    <mergeCell ref="E31:E33"/>
    <mergeCell ref="D6:H6"/>
    <mergeCell ref="D39:D41"/>
    <mergeCell ref="B3:F3"/>
    <mergeCell ref="B9:B11"/>
    <mergeCell ref="B39:B41"/>
    <mergeCell ref="E9:E11"/>
    <mergeCell ref="E39:E41"/>
    <mergeCell ref="C39:C41"/>
    <mergeCell ref="B4:T4"/>
    <mergeCell ref="D9:D11"/>
    <mergeCell ref="P9:P11"/>
    <mergeCell ref="Q9:Q11"/>
    <mergeCell ref="R9:R11"/>
    <mergeCell ref="L9:L11"/>
    <mergeCell ref="M9:M11"/>
    <mergeCell ref="N9:N11"/>
    <mergeCell ref="O9:O11"/>
    <mergeCell ref="P39:P41"/>
    <mergeCell ref="Q39:Q41"/>
    <mergeCell ref="R39:R41"/>
    <mergeCell ref="L39:L41"/>
    <mergeCell ref="M39:M41"/>
    <mergeCell ref="N39:N41"/>
    <mergeCell ref="O39:O41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2023-07-07T09:01:21Z</dcterms:modified>
  <cp:category/>
  <cp:version/>
  <cp:contentType/>
  <cp:contentStatus/>
</cp:coreProperties>
</file>