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TRIM I 202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<sst xmlns="http://schemas.openxmlformats.org/spreadsheetml/2006/main" count="60" uniqueCount="51">
  <si>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</si>
  <si>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</si>
  <si>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</si>
  <si>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</si>
  <si>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</si>
  <si>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</si>
  <si>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</si>
  <si>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</si>
  <si>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</si>
  <si>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</si>
  <si>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</si>
  <si>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</si>
  <si>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</si>
  <si>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</si>
  <si>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</si>
  <si>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</si>
  <si>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</si>
  <si>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</si>
  <si>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</si>
  <si>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</si>
  <si>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</si>
  <si>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</si>
  <si>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</si>
  <si>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</si>
  <si>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</si>
  <si>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</si>
  <si>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</si>
  <si>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</si>
  <si>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</si>
  <si>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</si>
  <si>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</si>
  <si>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</si>
  <si>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</si>
  <si>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</si>
  <si>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</si>
  <si>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</si>
  <si>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</si>
  <si>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</si>
  <si>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</si>
  <si>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MARTIE 2023</t>
  </si>
  <si>
    <t>TRIM.I 2023</t>
  </si>
  <si>
    <t>AN 2023</t>
  </si>
  <si>
    <t>IANUARIE 2023 FACTURAT</t>
  </si>
  <si>
    <t xml:space="preserve">FEBRUARIE 2023 </t>
  </si>
  <si>
    <t>TRIMESTRU I 2023</t>
  </si>
  <si>
    <t xml:space="preserve">SUME MONITOR </t>
  </si>
  <si>
    <t xml:space="preserve">TOTAL CREDIT DE ANGAJAMENT </t>
  </si>
  <si>
    <t>10% din MARTIE 2023</t>
  </si>
  <si>
    <t xml:space="preserve">FEBRUARIE 2023          final </t>
  </si>
  <si>
    <t>MARTIE 2023 final</t>
  </si>
  <si>
    <t>10 % din luna MARTIE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</si>
</sst>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5" borderId="6" xfId="19" applyNumberFormat="1" applyFont="1" applyFill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 applyAlignment="1">
      <alignment horizontal="right" vertical="center" wrapText="1"/>
      <protection/>
    </xf>
    <xf numFmtId="4" fontId="6" fillId="0" borderId="7" xfId="19" applyNumberFormat="1" applyFont="1" applyBorder="1">
      <alignment/>
      <protection/>
    </xf>
    <xf numFmtId="4" fontId="6" fillId="3" borderId="7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2" fillId="0" borderId="7" xfId="0" applyFont="1" applyFill="1" applyBorder="1" applyAlignment="1">
      <alignment wrapText="1"/>
    </xf>
    <xf numFmtId="4" fontId="6" fillId="0" borderId="7" xfId="19" applyNumberFormat="1" applyFont="1" applyBorder="1" applyAlignment="1" applyProtection="1">
      <alignment horizontal="right" vertical="center"/>
      <protection/>
    </xf>
    <xf numFmtId="0" fontId="2" fillId="0" borderId="7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7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7" xfId="19" applyFont="1" applyFill="1" applyBorder="1">
      <alignment/>
      <protection/>
    </xf>
    <xf numFmtId="4" fontId="6" fillId="0" borderId="8" xfId="19" applyNumberFormat="1" applyFont="1" applyBorder="1" applyAlignment="1" applyProtection="1">
      <alignment horizontal="right" vertical="center"/>
      <protection/>
    </xf>
    <xf numFmtId="4" fontId="6" fillId="0" borderId="7" xfId="19" applyNumberFormat="1" applyFont="1" applyBorder="1">
      <alignment/>
      <protection/>
    </xf>
    <xf numFmtId="0" fontId="0" fillId="6" borderId="7" xfId="19" applyFont="1" applyFill="1" applyBorder="1">
      <alignment/>
      <protection/>
    </xf>
    <xf numFmtId="0" fontId="2" fillId="5" borderId="7" xfId="19" applyFont="1" applyFill="1" applyBorder="1" applyAlignment="1">
      <alignment horizontal="center" vertical="center" wrapText="1"/>
      <protection/>
    </xf>
    <xf numFmtId="4" fontId="6" fillId="5" borderId="7" xfId="19" applyNumberFormat="1" applyFont="1" applyFill="1" applyBorder="1">
      <alignment/>
      <protection/>
    </xf>
    <xf numFmtId="4" fontId="6" fillId="0" borderId="7" xfId="19" applyNumberFormat="1" applyFont="1" applyBorder="1" applyAlignment="1" applyProtection="1">
      <alignment vertical="center"/>
      <protection/>
    </xf>
    <xf numFmtId="4" fontId="6" fillId="0" borderId="7" xfId="19" applyNumberFormat="1" applyFont="1" applyBorder="1" applyAlignment="1">
      <alignment vertical="center" wrapText="1"/>
      <protection/>
    </xf>
    <xf numFmtId="0" fontId="2" fillId="5" borderId="7" xfId="19" applyFont="1" applyFill="1" applyBorder="1">
      <alignment/>
      <protection/>
    </xf>
    <xf numFmtId="4" fontId="6" fillId="5" borderId="7" xfId="19" applyNumberFormat="1" applyFont="1" applyFill="1" applyBorder="1" applyAlignment="1">
      <alignment wrapText="1"/>
      <protection/>
    </xf>
    <xf numFmtId="0" fontId="0" fillId="3" borderId="7" xfId="19" applyFont="1" applyFill="1" applyBorder="1">
      <alignment/>
      <protection/>
    </xf>
    <xf numFmtId="0" fontId="8" fillId="2" borderId="7" xfId="19" applyFont="1" applyFill="1" applyBorder="1" applyAlignment="1" applyProtection="1">
      <alignment horizontal="center" vertical="center" wrapText="1"/>
      <protection/>
    </xf>
    <xf numFmtId="4" fontId="6" fillId="2" borderId="7" xfId="19" applyNumberFormat="1" applyFont="1" applyFill="1" applyBorder="1" applyAlignment="1" applyProtection="1">
      <alignment horizontal="right" vertical="center" wrapText="1"/>
      <protection/>
    </xf>
    <xf numFmtId="0" fontId="3" fillId="4" borderId="7" xfId="0" applyFont="1" applyFill="1" applyBorder="1" applyAlignment="1">
      <alignment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5" borderId="9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49" fontId="3" fillId="5" borderId="2" xfId="19" applyNumberFormat="1" applyFont="1" applyFill="1" applyBorder="1" applyAlignment="1">
      <alignment horizontal="center" vertical="center" wrapText="1"/>
      <protection/>
    </xf>
    <xf numFmtId="49" fontId="3" fillId="5" borderId="4" xfId="19" applyNumberFormat="1" applyFont="1" applyFill="1" applyBorder="1" applyAlignment="1">
      <alignment horizontal="center" vertical="center" wrapText="1"/>
      <protection/>
    </xf>
    <xf numFmtId="49" fontId="3" fillId="5" borderId="10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5" borderId="11" xfId="19" applyFont="1" applyFill="1" applyBorder="1" applyAlignment="1">
      <alignment horizontal="center" vertical="center"/>
      <protection/>
    </xf>
    <xf numFmtId="0" fontId="2" fillId="5" borderId="12" xfId="19" applyFont="1" applyFill="1" applyBorder="1" applyAlignment="1">
      <alignment horizontal="center" vertical="center"/>
      <protection/>
    </xf>
    <xf numFmtId="0" fontId="2" fillId="5" borderId="13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25">
      <pane xSplit="2" topLeftCell="C1" activePane="topRight" state="frozen"/>
      <selection pane="topLeft" activeCell="A1" sqref="A1"/>
      <selection pane="topRight" activeCell="O16" sqref="O16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6" width="14.57421875" style="0" customWidth="1"/>
    <col min="7" max="8" width="14.8515625" style="0" customWidth="1"/>
    <col min="9" max="9" width="14.421875" style="0" customWidth="1"/>
    <col min="10" max="10" width="19.421875" style="0" bestFit="1" customWidth="1"/>
    <col min="12" max="12" width="10.140625" style="0" bestFit="1" customWidth="1"/>
    <col min="13" max="13" width="11.7109375" style="0" bestFit="1" customWidth="1"/>
    <col min="14" max="14" width="10.140625" style="0" bestFit="1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8">
      <c r="A2" s="1" t="s">
        <v>1</v>
      </c>
      <c r="B2" s="3"/>
      <c r="C2" s="3"/>
      <c r="D2" s="3"/>
      <c r="E2" s="3"/>
      <c r="F2" s="3"/>
      <c r="G2" s="3"/>
      <c r="H2" s="3"/>
      <c r="I2" s="3"/>
      <c r="J2" s="2"/>
    </row>
    <row r="3" spans="1:10" ht="18">
      <c r="A3" s="3" t="s">
        <v>2</v>
      </c>
      <c r="B3" s="80" t="s">
        <v>44</v>
      </c>
      <c r="C3" s="81"/>
      <c r="D3" s="81"/>
      <c r="E3" s="81"/>
      <c r="F3" s="81"/>
      <c r="G3" s="81"/>
      <c r="H3" s="81"/>
      <c r="I3" s="81"/>
      <c r="J3" s="2"/>
    </row>
    <row r="4" spans="1:10" ht="18" customHeight="1">
      <c r="A4" s="5"/>
      <c r="B4" s="87" t="s">
        <v>50</v>
      </c>
      <c r="C4" s="87"/>
      <c r="D4" s="87"/>
      <c r="E4" s="87"/>
      <c r="F4" s="87"/>
      <c r="G4" s="87"/>
      <c r="H4" s="87"/>
      <c r="I4" s="87"/>
      <c r="J4" s="87"/>
    </row>
    <row r="5" spans="1:10" ht="12.75">
      <c r="A5" s="5"/>
      <c r="B5" s="5"/>
      <c r="C5" s="6"/>
      <c r="D5" s="6"/>
      <c r="E5" s="6"/>
      <c r="F5" s="6"/>
      <c r="G5" s="5"/>
      <c r="H5" s="5"/>
      <c r="I5" s="5"/>
      <c r="J5" s="2"/>
    </row>
    <row r="6" spans="1:9" ht="15.75" thickBot="1">
      <c r="A6" s="7" t="s">
        <v>3</v>
      </c>
      <c r="B6" s="8"/>
      <c r="C6" s="8"/>
      <c r="D6" s="8"/>
      <c r="E6" s="8"/>
      <c r="F6" s="8"/>
      <c r="G6" s="5"/>
      <c r="H6" s="5"/>
      <c r="I6" s="5"/>
    </row>
    <row r="7" spans="1:10" ht="15" customHeight="1">
      <c r="A7" s="9" t="s">
        <v>4</v>
      </c>
      <c r="B7" s="82" t="s">
        <v>5</v>
      </c>
      <c r="C7" s="77" t="s">
        <v>42</v>
      </c>
      <c r="D7" s="77" t="s">
        <v>43</v>
      </c>
      <c r="E7" s="77" t="s">
        <v>47</v>
      </c>
      <c r="F7" s="77" t="s">
        <v>48</v>
      </c>
      <c r="G7" s="77" t="s">
        <v>39</v>
      </c>
      <c r="H7" s="77" t="s">
        <v>49</v>
      </c>
      <c r="I7" s="11"/>
      <c r="J7" s="12"/>
    </row>
    <row r="8" spans="1:10" ht="15">
      <c r="A8" s="13"/>
      <c r="B8" s="83"/>
      <c r="C8" s="78"/>
      <c r="D8" s="78"/>
      <c r="E8" s="78"/>
      <c r="F8" s="78"/>
      <c r="G8" s="78"/>
      <c r="H8" s="78"/>
      <c r="I8" s="14" t="s">
        <v>40</v>
      </c>
      <c r="J8" s="15" t="s">
        <v>41</v>
      </c>
    </row>
    <row r="9" spans="1:10" ht="52.5" customHeight="1" thickBot="1">
      <c r="A9" s="16"/>
      <c r="B9" s="83"/>
      <c r="C9" s="79"/>
      <c r="D9" s="79"/>
      <c r="E9" s="79"/>
      <c r="F9" s="79"/>
      <c r="G9" s="79"/>
      <c r="H9" s="79"/>
      <c r="I9" s="17"/>
      <c r="J9" s="18"/>
    </row>
    <row r="10" spans="1:10" ht="15">
      <c r="A10" s="19">
        <v>0</v>
      </c>
      <c r="B10" s="10">
        <v>1</v>
      </c>
      <c r="C10" s="20">
        <v>2</v>
      </c>
      <c r="D10" s="72"/>
      <c r="E10" s="72"/>
      <c r="F10" s="72"/>
      <c r="G10" s="20">
        <v>6</v>
      </c>
      <c r="H10" s="72"/>
      <c r="I10" s="10">
        <v>7</v>
      </c>
      <c r="J10" s="20">
        <v>8</v>
      </c>
    </row>
    <row r="11" spans="1:14" ht="15.75">
      <c r="A11" s="21">
        <v>1</v>
      </c>
      <c r="B11" s="22" t="s">
        <v>6</v>
      </c>
      <c r="C11" s="23">
        <v>58200.46</v>
      </c>
      <c r="D11" s="23">
        <v>57574.11960734531</v>
      </c>
      <c r="E11" s="23">
        <f>G11*10%</f>
        <v>5144.173159827653</v>
      </c>
      <c r="F11" s="23">
        <f>D11+E11</f>
        <v>62718.29276717296</v>
      </c>
      <c r="G11" s="24">
        <v>51441.73159827652</v>
      </c>
      <c r="H11" s="24">
        <f>G11-E11</f>
        <v>46297.55843844887</v>
      </c>
      <c r="I11" s="25">
        <f>C11+F11+H11</f>
        <v>167216.31120562184</v>
      </c>
      <c r="J11" s="26">
        <f>I11</f>
        <v>167216.31120562184</v>
      </c>
      <c r="M11" s="4"/>
      <c r="N11" s="4"/>
    </row>
    <row r="12" spans="1:14" ht="15.75" customHeight="1">
      <c r="A12" s="21">
        <v>2</v>
      </c>
      <c r="B12" s="27" t="s">
        <v>7</v>
      </c>
      <c r="C12" s="23">
        <v>48466.85</v>
      </c>
      <c r="D12" s="23">
        <v>40837.50043026945</v>
      </c>
      <c r="E12" s="23">
        <f aca="true" t="shared" si="0" ref="E12:E21">G12*10%</f>
        <v>3968.221452851534</v>
      </c>
      <c r="F12" s="23">
        <f aca="true" t="shared" si="1" ref="F12:F23">D12+E12</f>
        <v>44805.72188312098</v>
      </c>
      <c r="G12" s="24">
        <v>39682.21452851534</v>
      </c>
      <c r="H12" s="24">
        <f aca="true" t="shared" si="2" ref="H12:H23">G12-E12</f>
        <v>35713.993075663806</v>
      </c>
      <c r="I12" s="25">
        <f aca="true" t="shared" si="3" ref="I12:I23">C12+F12+H12</f>
        <v>128986.56495878479</v>
      </c>
      <c r="J12" s="26">
        <f aca="true" t="shared" si="4" ref="J12:J23">I12</f>
        <v>128986.56495878479</v>
      </c>
      <c r="M12" s="4"/>
      <c r="N12" s="4"/>
    </row>
    <row r="13" spans="1:14" ht="15.75">
      <c r="A13" s="21">
        <v>3</v>
      </c>
      <c r="B13" s="22" t="s">
        <v>17</v>
      </c>
      <c r="C13" s="28">
        <v>50137.42</v>
      </c>
      <c r="D13" s="28">
        <v>42324.685092662454</v>
      </c>
      <c r="E13" s="23">
        <f t="shared" si="0"/>
        <v>4106.770574068057</v>
      </c>
      <c r="F13" s="23">
        <f t="shared" si="1"/>
        <v>46431.45566673051</v>
      </c>
      <c r="G13" s="24">
        <v>41067.70574068057</v>
      </c>
      <c r="H13" s="24">
        <f t="shared" si="2"/>
        <v>36960.935166612515</v>
      </c>
      <c r="I13" s="25">
        <f t="shared" si="3"/>
        <v>133529.810833343</v>
      </c>
      <c r="J13" s="26">
        <f t="shared" si="4"/>
        <v>133529.810833343</v>
      </c>
      <c r="M13" s="4"/>
      <c r="N13" s="4"/>
    </row>
    <row r="14" spans="1:14" ht="15.75">
      <c r="A14" s="21">
        <v>4</v>
      </c>
      <c r="B14" s="22" t="s">
        <v>15</v>
      </c>
      <c r="C14" s="23">
        <v>77581.25</v>
      </c>
      <c r="D14" s="23">
        <v>65367.95657527715</v>
      </c>
      <c r="E14" s="23">
        <f t="shared" si="0"/>
        <v>6357.049676009031</v>
      </c>
      <c r="F14" s="23">
        <f t="shared" si="1"/>
        <v>71725.00625128618</v>
      </c>
      <c r="G14" s="24">
        <v>63570.496760090304</v>
      </c>
      <c r="H14" s="24">
        <f t="shared" si="2"/>
        <v>57213.44708408127</v>
      </c>
      <c r="I14" s="25">
        <f t="shared" si="3"/>
        <v>206519.70333536746</v>
      </c>
      <c r="J14" s="26">
        <f t="shared" si="4"/>
        <v>206519.70333536746</v>
      </c>
      <c r="M14" s="4"/>
      <c r="N14" s="4"/>
    </row>
    <row r="15" spans="1:14" ht="17.25" customHeight="1">
      <c r="A15" s="21">
        <v>5</v>
      </c>
      <c r="B15" s="29" t="s">
        <v>13</v>
      </c>
      <c r="C15" s="23">
        <v>53125.59</v>
      </c>
      <c r="D15" s="23">
        <v>49110.482769569724</v>
      </c>
      <c r="E15" s="23">
        <f t="shared" si="0"/>
        <v>4542.673797807956</v>
      </c>
      <c r="F15" s="23">
        <f t="shared" si="1"/>
        <v>53653.15656737768</v>
      </c>
      <c r="G15" s="24">
        <v>45426.73797807956</v>
      </c>
      <c r="H15" s="24">
        <f t="shared" si="2"/>
        <v>40884.064180271605</v>
      </c>
      <c r="I15" s="25">
        <f t="shared" si="3"/>
        <v>147662.8107476493</v>
      </c>
      <c r="J15" s="26">
        <f t="shared" si="4"/>
        <v>147662.8107476493</v>
      </c>
      <c r="M15" s="4"/>
      <c r="N15" s="4"/>
    </row>
    <row r="16" spans="1:14" ht="15.75">
      <c r="A16" s="21">
        <v>6</v>
      </c>
      <c r="B16" s="22" t="s">
        <v>8</v>
      </c>
      <c r="C16" s="28">
        <v>62417.79</v>
      </c>
      <c r="D16" s="28">
        <v>53365.50831201979</v>
      </c>
      <c r="E16" s="23">
        <f t="shared" si="0"/>
        <v>5144.898185174118</v>
      </c>
      <c r="F16" s="23">
        <f t="shared" si="1"/>
        <v>58510.40649719391</v>
      </c>
      <c r="G16" s="24">
        <v>51448.98185174118</v>
      </c>
      <c r="H16" s="24">
        <f t="shared" si="2"/>
        <v>46304.08366656706</v>
      </c>
      <c r="I16" s="25">
        <f t="shared" si="3"/>
        <v>167232.28016376097</v>
      </c>
      <c r="J16" s="26">
        <f t="shared" si="4"/>
        <v>167232.28016376097</v>
      </c>
      <c r="M16" s="4"/>
      <c r="N16" s="4"/>
    </row>
    <row r="17" spans="1:14" ht="15.75">
      <c r="A17" s="21">
        <v>7</v>
      </c>
      <c r="B17" s="22" t="s">
        <v>9</v>
      </c>
      <c r="C17" s="28">
        <v>68951.1</v>
      </c>
      <c r="D17" s="28">
        <v>58088.30134551481</v>
      </c>
      <c r="E17" s="23">
        <f t="shared" si="0"/>
        <v>5644.695782130119</v>
      </c>
      <c r="F17" s="23">
        <f t="shared" si="1"/>
        <v>63732.99712764493</v>
      </c>
      <c r="G17" s="24">
        <v>56446.95782130119</v>
      </c>
      <c r="H17" s="24">
        <f t="shared" si="2"/>
        <v>50802.26203917107</v>
      </c>
      <c r="I17" s="25">
        <f t="shared" si="3"/>
        <v>183486.359166816</v>
      </c>
      <c r="J17" s="26">
        <f t="shared" si="4"/>
        <v>183486.359166816</v>
      </c>
      <c r="M17" s="4"/>
      <c r="N17" s="4"/>
    </row>
    <row r="18" spans="1:14" ht="15.75">
      <c r="A18" s="21">
        <v>8</v>
      </c>
      <c r="B18" s="22" t="s">
        <v>14</v>
      </c>
      <c r="C18" s="23">
        <v>40289.02</v>
      </c>
      <c r="D18" s="23">
        <v>41414.538318605766</v>
      </c>
      <c r="E18" s="23">
        <v>0</v>
      </c>
      <c r="F18" s="23">
        <f t="shared" si="1"/>
        <v>41414.538318605766</v>
      </c>
      <c r="G18" s="24">
        <v>36300.619138800896</v>
      </c>
      <c r="H18" s="24">
        <f t="shared" si="2"/>
        <v>36300.619138800896</v>
      </c>
      <c r="I18" s="25">
        <f t="shared" si="3"/>
        <v>118004.17745740665</v>
      </c>
      <c r="J18" s="26">
        <f t="shared" si="4"/>
        <v>118004.17745740665</v>
      </c>
      <c r="M18" s="4"/>
      <c r="N18" s="4"/>
    </row>
    <row r="19" spans="1:14" ht="15.75">
      <c r="A19" s="21">
        <v>9</v>
      </c>
      <c r="B19" s="22" t="s">
        <v>10</v>
      </c>
      <c r="C19" s="23">
        <v>37095.06</v>
      </c>
      <c r="D19" s="23">
        <v>38931.48331974236</v>
      </c>
      <c r="E19" s="23">
        <f t="shared" si="0"/>
        <v>3505.1737057358896</v>
      </c>
      <c r="F19" s="23">
        <f t="shared" si="1"/>
        <v>42436.65702547825</v>
      </c>
      <c r="G19" s="24">
        <v>35051.73705735889</v>
      </c>
      <c r="H19" s="24">
        <f t="shared" si="2"/>
        <v>31546.563351623</v>
      </c>
      <c r="I19" s="25">
        <f t="shared" si="3"/>
        <v>111078.28037710125</v>
      </c>
      <c r="J19" s="26">
        <f t="shared" si="4"/>
        <v>111078.28037710125</v>
      </c>
      <c r="M19" s="4"/>
      <c r="N19" s="4"/>
    </row>
    <row r="20" spans="1:14" ht="15.75">
      <c r="A20" s="21">
        <v>10</v>
      </c>
      <c r="B20" s="22" t="s">
        <v>11</v>
      </c>
      <c r="C20" s="23">
        <v>59870.41</v>
      </c>
      <c r="D20" s="23">
        <v>50440.972494271766</v>
      </c>
      <c r="E20" s="23">
        <f t="shared" si="0"/>
        <v>4902.717288971046</v>
      </c>
      <c r="F20" s="23">
        <f t="shared" si="1"/>
        <v>55343.689783242815</v>
      </c>
      <c r="G20" s="24">
        <v>49027.17288971046</v>
      </c>
      <c r="H20" s="24">
        <f t="shared" si="2"/>
        <v>44124.45560073941</v>
      </c>
      <c r="I20" s="25">
        <f t="shared" si="3"/>
        <v>159338.55538398225</v>
      </c>
      <c r="J20" s="26">
        <f t="shared" si="4"/>
        <v>159338.55538398225</v>
      </c>
      <c r="M20" s="4"/>
      <c r="N20" s="4"/>
    </row>
    <row r="21" spans="1:14" ht="15.75">
      <c r="A21" s="21">
        <v>11</v>
      </c>
      <c r="B21" s="22" t="s">
        <v>12</v>
      </c>
      <c r="C21" s="28">
        <v>47411.76</v>
      </c>
      <c r="D21" s="28">
        <v>40963.37136496951</v>
      </c>
      <c r="E21" s="23">
        <f t="shared" si="0"/>
        <v>3927.06324112782</v>
      </c>
      <c r="F21" s="23">
        <f t="shared" si="1"/>
        <v>44890.43460609733</v>
      </c>
      <c r="G21" s="24">
        <v>39270.6324112782</v>
      </c>
      <c r="H21" s="24">
        <f t="shared" si="2"/>
        <v>35343.56917015038</v>
      </c>
      <c r="I21" s="25">
        <f t="shared" si="3"/>
        <v>127645.76377624771</v>
      </c>
      <c r="J21" s="26">
        <f t="shared" si="4"/>
        <v>127645.76377624771</v>
      </c>
      <c r="M21" s="4"/>
      <c r="N21" s="4"/>
    </row>
    <row r="22" spans="1:14" ht="15.75">
      <c r="A22" s="21">
        <v>12</v>
      </c>
      <c r="B22" s="22" t="s">
        <v>16</v>
      </c>
      <c r="C22" s="23">
        <v>30256.13</v>
      </c>
      <c r="D22" s="23">
        <v>43335.98111456123</v>
      </c>
      <c r="E22" s="23">
        <v>0</v>
      </c>
      <c r="F22" s="23">
        <f t="shared" si="1"/>
        <v>43335.98111456123</v>
      </c>
      <c r="G22" s="24">
        <v>39040.317661013745</v>
      </c>
      <c r="H22" s="24">
        <f t="shared" si="2"/>
        <v>39040.317661013745</v>
      </c>
      <c r="I22" s="25">
        <f t="shared" si="3"/>
        <v>112632.42877557498</v>
      </c>
      <c r="J22" s="26">
        <f t="shared" si="4"/>
        <v>112632.42877557498</v>
      </c>
      <c r="M22" s="4"/>
      <c r="N22" s="4"/>
    </row>
    <row r="23" spans="1:14" ht="15.75">
      <c r="A23" s="21">
        <v>13</v>
      </c>
      <c r="B23" s="22" t="s">
        <v>32</v>
      </c>
      <c r="C23" s="28">
        <v>37023.88</v>
      </c>
      <c r="D23" s="28">
        <v>38018.37750306704</v>
      </c>
      <c r="E23" s="28">
        <v>0</v>
      </c>
      <c r="F23" s="23">
        <f t="shared" si="1"/>
        <v>38018.37750306704</v>
      </c>
      <c r="G23" s="24">
        <v>33352.84456315324</v>
      </c>
      <c r="H23" s="24">
        <f t="shared" si="2"/>
        <v>33352.84456315324</v>
      </c>
      <c r="I23" s="25">
        <f t="shared" si="3"/>
        <v>108395.10206622026</v>
      </c>
      <c r="J23" s="26">
        <f t="shared" si="4"/>
        <v>108395.10206622026</v>
      </c>
      <c r="L23" s="4"/>
      <c r="M23" s="4"/>
      <c r="N23" s="4"/>
    </row>
    <row r="24" spans="1:13" ht="31.5">
      <c r="A24" s="30"/>
      <c r="B24" s="31" t="s">
        <v>18</v>
      </c>
      <c r="C24" s="32">
        <f aca="true" t="shared" si="5" ref="C24:J24">SUM(C11:C23)</f>
        <v>670826.72</v>
      </c>
      <c r="D24" s="32">
        <f t="shared" si="5"/>
        <v>619773.2782478763</v>
      </c>
      <c r="E24" s="32">
        <f t="shared" si="5"/>
        <v>47243.43686370323</v>
      </c>
      <c r="F24" s="32">
        <f t="shared" si="5"/>
        <v>667016.7151115795</v>
      </c>
      <c r="G24" s="32">
        <f t="shared" si="5"/>
        <v>581128.15</v>
      </c>
      <c r="H24" s="32">
        <f t="shared" si="5"/>
        <v>533884.713136297</v>
      </c>
      <c r="I24" s="32">
        <f t="shared" si="5"/>
        <v>1871728.1482478764</v>
      </c>
      <c r="J24" s="32">
        <f t="shared" si="5"/>
        <v>1871728.1482478764</v>
      </c>
      <c r="M24" s="4"/>
    </row>
    <row r="25" spans="1:13" ht="15.75">
      <c r="A25" s="34"/>
      <c r="B25" s="35"/>
      <c r="C25" s="36"/>
      <c r="D25" s="36"/>
      <c r="E25" s="36"/>
      <c r="F25" s="36"/>
      <c r="G25" s="36"/>
      <c r="H25" s="36"/>
      <c r="I25" s="36"/>
      <c r="M25" s="4"/>
    </row>
    <row r="26" spans="1:13" ht="15.75">
      <c r="A26" s="34"/>
      <c r="B26" s="35"/>
      <c r="C26" s="36"/>
      <c r="D26" s="36"/>
      <c r="E26" s="36"/>
      <c r="F26" s="36"/>
      <c r="G26" s="36"/>
      <c r="H26" s="36"/>
      <c r="I26" s="36"/>
      <c r="M26" s="4"/>
    </row>
    <row r="27" spans="1:13" ht="15.75">
      <c r="A27" s="34"/>
      <c r="B27" s="35"/>
      <c r="C27" s="36"/>
      <c r="D27" s="36"/>
      <c r="E27" s="36"/>
      <c r="F27" s="36"/>
      <c r="G27" s="36"/>
      <c r="H27" s="36"/>
      <c r="I27" s="36"/>
      <c r="M27" s="4"/>
    </row>
    <row r="28" spans="1:13" ht="17.25" customHeight="1">
      <c r="A28" s="5"/>
      <c r="B28" s="5"/>
      <c r="C28" s="5"/>
      <c r="D28" s="5"/>
      <c r="E28" s="5"/>
      <c r="F28" s="5"/>
      <c r="G28" s="37"/>
      <c r="H28" s="37"/>
      <c r="I28" s="38"/>
      <c r="M28" s="4"/>
    </row>
    <row r="29" spans="1:13" ht="15.75" thickBot="1">
      <c r="A29" s="7" t="s">
        <v>19</v>
      </c>
      <c r="B29" s="39"/>
      <c r="C29" s="40"/>
      <c r="D29" s="40"/>
      <c r="E29" s="40"/>
      <c r="F29" s="40"/>
      <c r="G29" s="40"/>
      <c r="H29" s="40"/>
      <c r="I29" s="41"/>
      <c r="M29" s="4"/>
    </row>
    <row r="30" spans="1:13" ht="15" customHeight="1">
      <c r="A30" s="42" t="s">
        <v>4</v>
      </c>
      <c r="B30" s="84" t="s">
        <v>20</v>
      </c>
      <c r="C30" s="77" t="s">
        <v>42</v>
      </c>
      <c r="D30" s="77" t="s">
        <v>43</v>
      </c>
      <c r="E30" s="77" t="s">
        <v>47</v>
      </c>
      <c r="F30" s="77" t="s">
        <v>48</v>
      </c>
      <c r="G30" s="77" t="s">
        <v>39</v>
      </c>
      <c r="H30" s="77" t="s">
        <v>49</v>
      </c>
      <c r="I30" s="11"/>
      <c r="J30" s="12"/>
      <c r="M30" s="4"/>
    </row>
    <row r="31" spans="1:13" ht="15">
      <c r="A31" s="43"/>
      <c r="B31" s="85"/>
      <c r="C31" s="78"/>
      <c r="D31" s="78"/>
      <c r="E31" s="78"/>
      <c r="F31" s="78"/>
      <c r="G31" s="78"/>
      <c r="H31" s="78"/>
      <c r="I31" s="14" t="s">
        <v>40</v>
      </c>
      <c r="J31" s="15" t="s">
        <v>41</v>
      </c>
      <c r="M31" s="4"/>
    </row>
    <row r="32" spans="1:13" ht="60" customHeight="1" thickBot="1">
      <c r="A32" s="43"/>
      <c r="B32" s="86"/>
      <c r="C32" s="79"/>
      <c r="D32" s="79"/>
      <c r="E32" s="79"/>
      <c r="F32" s="79"/>
      <c r="G32" s="79"/>
      <c r="H32" s="79"/>
      <c r="I32" s="17"/>
      <c r="J32" s="18"/>
      <c r="M32" s="4"/>
    </row>
    <row r="33" spans="1:13" ht="15">
      <c r="A33" s="19">
        <v>0</v>
      </c>
      <c r="B33" s="10">
        <v>1</v>
      </c>
      <c r="C33" s="72">
        <v>2</v>
      </c>
      <c r="D33" s="72"/>
      <c r="E33" s="72"/>
      <c r="F33" s="72"/>
      <c r="G33" s="72">
        <v>6</v>
      </c>
      <c r="H33" s="72"/>
      <c r="I33" s="10">
        <v>7</v>
      </c>
      <c r="J33" s="72">
        <v>8</v>
      </c>
      <c r="M33" s="4"/>
    </row>
    <row r="34" spans="1:19" ht="15.75">
      <c r="A34" s="44">
        <v>1</v>
      </c>
      <c r="B34" s="63" t="s">
        <v>21</v>
      </c>
      <c r="C34" s="45">
        <v>6060</v>
      </c>
      <c r="D34" s="45">
        <v>8162.65325053513</v>
      </c>
      <c r="E34" s="45">
        <v>0</v>
      </c>
      <c r="F34" s="45">
        <f>D34+E34</f>
        <v>8162.65325053513</v>
      </c>
      <c r="G34" s="46">
        <v>7350.918179061577</v>
      </c>
      <c r="H34" s="46">
        <f>G34-E34</f>
        <v>7350.918179061577</v>
      </c>
      <c r="I34" s="25">
        <f>C34+D34+G34</f>
        <v>21573.571429596705</v>
      </c>
      <c r="J34" s="26">
        <f>I34</f>
        <v>21573.571429596705</v>
      </c>
      <c r="M34" s="4"/>
      <c r="N34" s="4"/>
      <c r="S34" s="4"/>
    </row>
    <row r="35" spans="1:19" ht="15.75">
      <c r="A35" s="33">
        <v>2</v>
      </c>
      <c r="B35" s="64" t="s">
        <v>22</v>
      </c>
      <c r="C35" s="45">
        <v>3900</v>
      </c>
      <c r="D35" s="45">
        <v>4751.374715325765</v>
      </c>
      <c r="E35" s="45">
        <v>0</v>
      </c>
      <c r="F35" s="45">
        <f>D35+E35</f>
        <v>4751.374715325765</v>
      </c>
      <c r="G35" s="46">
        <v>3565.977329417105</v>
      </c>
      <c r="H35" s="46">
        <f>G35-E35</f>
        <v>3565.977329417105</v>
      </c>
      <c r="I35" s="25">
        <f>C35+D35+G35</f>
        <v>12217.35204474287</v>
      </c>
      <c r="J35" s="26">
        <f>I35</f>
        <v>12217.35204474287</v>
      </c>
      <c r="M35" s="4"/>
      <c r="N35" s="4"/>
      <c r="S35" s="4"/>
    </row>
    <row r="36" spans="1:19" ht="15.75">
      <c r="A36" s="44">
        <v>3</v>
      </c>
      <c r="B36" s="64" t="s">
        <v>23</v>
      </c>
      <c r="C36" s="45">
        <v>1320</v>
      </c>
      <c r="D36" s="45">
        <v>2436.2914850746133</v>
      </c>
      <c r="E36" s="45">
        <v>0</v>
      </c>
      <c r="F36" s="45">
        <f>D36+E36</f>
        <v>2436.2914850746133</v>
      </c>
      <c r="G36" s="46">
        <v>2194.014472678208</v>
      </c>
      <c r="H36" s="46">
        <f>G36-E36</f>
        <v>2194.014472678208</v>
      </c>
      <c r="I36" s="25">
        <f>C36+D36+G36</f>
        <v>5950.305957752822</v>
      </c>
      <c r="J36" s="26">
        <f>I36</f>
        <v>5950.305957752822</v>
      </c>
      <c r="M36" s="4"/>
      <c r="N36" s="4"/>
      <c r="S36" s="4"/>
    </row>
    <row r="37" spans="1:19" ht="15.75">
      <c r="A37" s="33">
        <v>4</v>
      </c>
      <c r="B37" s="64" t="s">
        <v>33</v>
      </c>
      <c r="C37" s="45">
        <v>8915</v>
      </c>
      <c r="D37" s="45">
        <v>12930.337442741311</v>
      </c>
      <c r="E37" s="45">
        <v>0</v>
      </c>
      <c r="F37" s="45">
        <f>D37+E37</f>
        <v>12930.337442741311</v>
      </c>
      <c r="G37" s="46">
        <v>11644.48000569133</v>
      </c>
      <c r="H37" s="46">
        <f>G37-E37</f>
        <v>11644.48000569133</v>
      </c>
      <c r="I37" s="25">
        <f>C37+D37+G37</f>
        <v>33489.817448432645</v>
      </c>
      <c r="J37" s="26">
        <f>I37</f>
        <v>33489.817448432645</v>
      </c>
      <c r="M37" s="4"/>
      <c r="N37" s="4"/>
      <c r="S37" s="4"/>
    </row>
    <row r="38" spans="1:13" ht="25.5">
      <c r="A38" s="33"/>
      <c r="B38" s="48" t="s">
        <v>24</v>
      </c>
      <c r="C38" s="49">
        <f aca="true" t="shared" si="6" ref="C38:J38">SUM(C34:C37)</f>
        <v>20195</v>
      </c>
      <c r="D38" s="49">
        <f t="shared" si="6"/>
        <v>28280.656893676816</v>
      </c>
      <c r="E38" s="49">
        <f t="shared" si="6"/>
        <v>0</v>
      </c>
      <c r="F38" s="49">
        <f t="shared" si="6"/>
        <v>28280.656893676816</v>
      </c>
      <c r="G38" s="49">
        <f t="shared" si="6"/>
        <v>24755.38998684822</v>
      </c>
      <c r="H38" s="49">
        <f t="shared" si="6"/>
        <v>24755.38998684822</v>
      </c>
      <c r="I38" s="49">
        <f t="shared" si="6"/>
        <v>73231.04688052504</v>
      </c>
      <c r="J38" s="49">
        <f t="shared" si="6"/>
        <v>73231.04688052504</v>
      </c>
      <c r="M38" s="4"/>
    </row>
    <row r="39" spans="1:19" ht="39" customHeight="1">
      <c r="A39" s="33">
        <v>1</v>
      </c>
      <c r="B39" s="65" t="s">
        <v>31</v>
      </c>
      <c r="C39" s="51">
        <v>4260</v>
      </c>
      <c r="D39" s="51">
        <v>6408.551169037156</v>
      </c>
      <c r="E39" s="51">
        <f>G39*10%</f>
        <v>577.1252783135578</v>
      </c>
      <c r="F39" s="51">
        <f>D39+E39</f>
        <v>6985.676447350714</v>
      </c>
      <c r="G39" s="46">
        <v>5771.252783135578</v>
      </c>
      <c r="H39" s="46">
        <f>G39-E39</f>
        <v>5194.1275048220205</v>
      </c>
      <c r="I39" s="25">
        <f>C39+D39+G39</f>
        <v>16439.803952172733</v>
      </c>
      <c r="J39" s="26">
        <f>I39</f>
        <v>16439.803952172733</v>
      </c>
      <c r="M39" s="4"/>
      <c r="N39" s="4"/>
      <c r="S39" s="4"/>
    </row>
    <row r="40" spans="1:19" ht="26.25" customHeight="1">
      <c r="A40" s="33">
        <v>2</v>
      </c>
      <c r="B40" s="65" t="s">
        <v>37</v>
      </c>
      <c r="C40" s="51">
        <v>64920</v>
      </c>
      <c r="D40" s="51">
        <v>78043.84548899322</v>
      </c>
      <c r="E40" s="51">
        <v>0</v>
      </c>
      <c r="F40" s="51">
        <f aca="true" t="shared" si="7" ref="F40:F45">D40+E40</f>
        <v>78043.84548899322</v>
      </c>
      <c r="G40" s="46">
        <v>58502.1635780043</v>
      </c>
      <c r="H40" s="46">
        <f aca="true" t="shared" si="8" ref="H40:H45">G40-E40</f>
        <v>58502.1635780043</v>
      </c>
      <c r="I40" s="25">
        <f aca="true" t="shared" si="9" ref="I40:I45">C40+D40+G40</f>
        <v>201466.0090669975</v>
      </c>
      <c r="J40" s="26">
        <f aca="true" t="shared" si="10" ref="J40:J45">I40</f>
        <v>201466.0090669975</v>
      </c>
      <c r="M40" s="4"/>
      <c r="N40" s="4"/>
      <c r="S40" s="4"/>
    </row>
    <row r="41" spans="1:19" ht="21.75" customHeight="1">
      <c r="A41" s="33">
        <v>3</v>
      </c>
      <c r="B41" s="65" t="s">
        <v>25</v>
      </c>
      <c r="C41" s="50">
        <v>152483</v>
      </c>
      <c r="D41" s="50">
        <v>152698.4310322458</v>
      </c>
      <c r="E41" s="51">
        <f>G41*10%</f>
        <v>12485.061264712742</v>
      </c>
      <c r="F41" s="51">
        <f t="shared" si="7"/>
        <v>165183.49229695855</v>
      </c>
      <c r="G41" s="46">
        <v>124850.6126471274</v>
      </c>
      <c r="H41" s="46">
        <f t="shared" si="8"/>
        <v>112365.55138241466</v>
      </c>
      <c r="I41" s="25">
        <f t="shared" si="9"/>
        <v>430032.0436793732</v>
      </c>
      <c r="J41" s="26">
        <f t="shared" si="10"/>
        <v>430032.0436793732</v>
      </c>
      <c r="M41" s="4"/>
      <c r="N41" s="4"/>
      <c r="S41" s="4"/>
    </row>
    <row r="42" spans="1:19" ht="21" customHeight="1">
      <c r="A42" s="33">
        <v>4</v>
      </c>
      <c r="B42" s="65" t="s">
        <v>26</v>
      </c>
      <c r="C42" s="50">
        <v>9844</v>
      </c>
      <c r="D42" s="50">
        <v>23202.77604832965</v>
      </c>
      <c r="E42" s="51">
        <v>0</v>
      </c>
      <c r="F42" s="51">
        <f t="shared" si="7"/>
        <v>23202.77604832965</v>
      </c>
      <c r="G42" s="46">
        <v>20895.375930268652</v>
      </c>
      <c r="H42" s="46">
        <f t="shared" si="8"/>
        <v>20895.375930268652</v>
      </c>
      <c r="I42" s="25">
        <f t="shared" si="9"/>
        <v>53942.151978598304</v>
      </c>
      <c r="J42" s="26">
        <f t="shared" si="10"/>
        <v>53942.151978598304</v>
      </c>
      <c r="L42" s="4"/>
      <c r="M42" s="4"/>
      <c r="N42" s="4"/>
      <c r="S42" s="4"/>
    </row>
    <row r="43" spans="1:19" ht="24" customHeight="1">
      <c r="A43" s="33">
        <v>5</v>
      </c>
      <c r="B43" s="65" t="s">
        <v>38</v>
      </c>
      <c r="C43" s="51">
        <v>74241</v>
      </c>
      <c r="D43" s="51">
        <v>77215.22628059403</v>
      </c>
      <c r="E43" s="51">
        <v>0</v>
      </c>
      <c r="F43" s="51">
        <f t="shared" si="7"/>
        <v>77215.22628059403</v>
      </c>
      <c r="G43" s="46">
        <v>69536.55792363355</v>
      </c>
      <c r="H43" s="46">
        <f t="shared" si="8"/>
        <v>69536.55792363355</v>
      </c>
      <c r="I43" s="25">
        <f t="shared" si="9"/>
        <v>220992.78420422756</v>
      </c>
      <c r="J43" s="26">
        <f t="shared" si="10"/>
        <v>220992.78420422756</v>
      </c>
      <c r="L43" s="4"/>
      <c r="M43" s="4"/>
      <c r="N43" s="4"/>
      <c r="S43" s="4"/>
    </row>
    <row r="44" spans="1:19" ht="31.5" customHeight="1">
      <c r="A44" s="33">
        <v>6</v>
      </c>
      <c r="B44" s="65" t="s">
        <v>27</v>
      </c>
      <c r="C44" s="51">
        <v>51170</v>
      </c>
      <c r="D44" s="51">
        <v>61503.36825401451</v>
      </c>
      <c r="E44" s="51">
        <f>G44*10%</f>
        <v>4610.257223255745</v>
      </c>
      <c r="F44" s="51">
        <f t="shared" si="7"/>
        <v>66113.62547727025</v>
      </c>
      <c r="G44" s="46">
        <v>46102.572232557446</v>
      </c>
      <c r="H44" s="46">
        <f t="shared" si="8"/>
        <v>41492.3150093017</v>
      </c>
      <c r="I44" s="25">
        <f t="shared" si="9"/>
        <v>158775.94048657196</v>
      </c>
      <c r="J44" s="26">
        <f t="shared" si="10"/>
        <v>158775.94048657196</v>
      </c>
      <c r="M44" s="4"/>
      <c r="N44" s="4"/>
      <c r="S44" s="4"/>
    </row>
    <row r="45" spans="1:19" ht="31.5" customHeight="1">
      <c r="A45" s="33">
        <v>7</v>
      </c>
      <c r="B45" s="65" t="s">
        <v>36</v>
      </c>
      <c r="C45" s="51">
        <v>14843</v>
      </c>
      <c r="D45" s="51">
        <v>41091.14381014068</v>
      </c>
      <c r="E45" s="51">
        <v>0</v>
      </c>
      <c r="F45" s="51">
        <f t="shared" si="7"/>
        <v>41091.14381014068</v>
      </c>
      <c r="G45" s="46">
        <v>37004.83491842487</v>
      </c>
      <c r="H45" s="46">
        <f t="shared" si="8"/>
        <v>37004.83491842487</v>
      </c>
      <c r="I45" s="25">
        <f t="shared" si="9"/>
        <v>92938.97872856556</v>
      </c>
      <c r="J45" s="26">
        <f t="shared" si="10"/>
        <v>92938.97872856556</v>
      </c>
      <c r="M45" s="4"/>
      <c r="N45" s="4"/>
      <c r="S45" s="4"/>
    </row>
    <row r="46" spans="1:13" ht="20.25" customHeight="1">
      <c r="A46" s="47"/>
      <c r="B46" s="52" t="s">
        <v>28</v>
      </c>
      <c r="C46" s="53">
        <f aca="true" t="shared" si="11" ref="C46:J46">SUM(C39:C45)</f>
        <v>371761</v>
      </c>
      <c r="D46" s="53">
        <f t="shared" si="11"/>
        <v>440163.34208335506</v>
      </c>
      <c r="E46" s="53">
        <f t="shared" si="11"/>
        <v>17672.443766282042</v>
      </c>
      <c r="F46" s="53">
        <f t="shared" si="11"/>
        <v>457835.785849637</v>
      </c>
      <c r="G46" s="53">
        <f t="shared" si="11"/>
        <v>362663.37001315184</v>
      </c>
      <c r="H46" s="53">
        <f t="shared" si="11"/>
        <v>344990.9262468698</v>
      </c>
      <c r="I46" s="53">
        <f t="shared" si="11"/>
        <v>1174587.712096507</v>
      </c>
      <c r="J46" s="53">
        <f t="shared" si="11"/>
        <v>1174587.712096507</v>
      </c>
      <c r="M46" s="4"/>
    </row>
    <row r="47" spans="1:13" ht="34.5" customHeight="1">
      <c r="A47" s="54"/>
      <c r="B47" s="55" t="s">
        <v>29</v>
      </c>
      <c r="C47" s="56">
        <f aca="true" t="shared" si="12" ref="C47:J47">C38+C46</f>
        <v>391956</v>
      </c>
      <c r="D47" s="56">
        <f t="shared" si="12"/>
        <v>468443.9989770319</v>
      </c>
      <c r="E47" s="56">
        <f t="shared" si="12"/>
        <v>17672.443766282042</v>
      </c>
      <c r="F47" s="56">
        <f t="shared" si="12"/>
        <v>486116.44274331385</v>
      </c>
      <c r="G47" s="56">
        <f t="shared" si="12"/>
        <v>387418.76000000007</v>
      </c>
      <c r="H47" s="56">
        <f t="shared" si="12"/>
        <v>369746.316233718</v>
      </c>
      <c r="I47" s="56">
        <f t="shared" si="12"/>
        <v>1247818.758977032</v>
      </c>
      <c r="J47" s="56">
        <f t="shared" si="12"/>
        <v>1247818.758977032</v>
      </c>
      <c r="L47" s="4"/>
      <c r="M47" s="4"/>
    </row>
    <row r="48" spans="1:13" ht="63" customHeight="1">
      <c r="A48" s="57"/>
      <c r="B48" s="58" t="s">
        <v>35</v>
      </c>
      <c r="C48" s="59">
        <f aca="true" t="shared" si="13" ref="C48:J48">C24+C38+C46</f>
        <v>1062782.72</v>
      </c>
      <c r="D48" s="59">
        <f t="shared" si="13"/>
        <v>1088217.2772249081</v>
      </c>
      <c r="E48" s="59">
        <f t="shared" si="13"/>
        <v>64915.88062998527</v>
      </c>
      <c r="F48" s="59">
        <f t="shared" si="13"/>
        <v>1153133.1578548932</v>
      </c>
      <c r="G48" s="59">
        <f t="shared" si="13"/>
        <v>968546.9100000001</v>
      </c>
      <c r="H48" s="59">
        <f t="shared" si="13"/>
        <v>903631.029370015</v>
      </c>
      <c r="I48" s="59">
        <f t="shared" si="13"/>
        <v>3119546.9072249085</v>
      </c>
      <c r="J48" s="59">
        <f t="shared" si="13"/>
        <v>3119546.9072249085</v>
      </c>
      <c r="M48" s="4"/>
    </row>
    <row r="49" ht="12.75">
      <c r="J49" s="60"/>
    </row>
    <row r="50" ht="12.75">
      <c r="J50" s="4"/>
    </row>
    <row r="51" ht="12.75">
      <c r="J51" s="60"/>
    </row>
    <row r="52" spans="1:11" ht="14.25">
      <c r="A52" s="61" t="s">
        <v>30</v>
      </c>
      <c r="B52" s="62"/>
      <c r="G52" s="61"/>
      <c r="H52" s="61"/>
      <c r="I52" s="62"/>
      <c r="J52" s="60"/>
      <c r="K52" s="4"/>
    </row>
    <row r="53" spans="1:11" ht="15">
      <c r="A53" s="61" t="s">
        <v>34</v>
      </c>
      <c r="B53" s="61"/>
      <c r="D53" s="75" t="s">
        <v>45</v>
      </c>
      <c r="E53" s="75"/>
      <c r="F53" s="75"/>
      <c r="G53" s="61"/>
      <c r="H53" s="61"/>
      <c r="I53" s="73">
        <v>44896</v>
      </c>
      <c r="J53" s="60">
        <v>179720</v>
      </c>
      <c r="K53" s="4"/>
    </row>
    <row r="54" spans="9:11" ht="12.75">
      <c r="I54" s="74">
        <v>44927</v>
      </c>
      <c r="J54" s="71">
        <v>231453.09</v>
      </c>
      <c r="K54" s="69"/>
    </row>
    <row r="55" spans="9:11" ht="12.75">
      <c r="I55" s="74"/>
      <c r="J55" s="71"/>
      <c r="K55" s="69"/>
    </row>
    <row r="56" spans="4:11" ht="12.75">
      <c r="D56" s="76" t="s">
        <v>46</v>
      </c>
      <c r="E56" s="76"/>
      <c r="F56" s="76"/>
      <c r="J56" s="71">
        <f>J48+J53+J54</f>
        <v>3530719.9972249083</v>
      </c>
      <c r="K56" s="69"/>
    </row>
    <row r="57" spans="10:11" ht="12.75">
      <c r="J57" s="71"/>
      <c r="K57" s="69"/>
    </row>
    <row r="58" spans="10:11" ht="12.75">
      <c r="J58" s="71"/>
      <c r="K58" s="69"/>
    </row>
    <row r="59" spans="10:11" ht="12.75">
      <c r="J59" s="71"/>
      <c r="K59" s="69"/>
    </row>
    <row r="60" spans="10:11" ht="12.75">
      <c r="J60" s="71"/>
      <c r="K60" s="69"/>
    </row>
    <row r="61" spans="10:11" ht="12.75">
      <c r="J61" s="71"/>
      <c r="K61" s="69"/>
    </row>
    <row r="62" spans="10:11" ht="12.75">
      <c r="J62" s="71"/>
      <c r="K62" s="69"/>
    </row>
    <row r="63" spans="10:11" ht="12.75">
      <c r="J63" s="4"/>
      <c r="K63" s="4"/>
    </row>
    <row r="64" spans="10:11" ht="12.75">
      <c r="J64" s="4"/>
      <c r="K64" s="4"/>
    </row>
    <row r="65" spans="10:11" ht="12.75">
      <c r="J65" s="4"/>
      <c r="K65" s="4"/>
    </row>
    <row r="66" spans="2:11" ht="12.75">
      <c r="B66" s="2"/>
      <c r="C66" s="2"/>
      <c r="D66" s="2"/>
      <c r="E66" s="2"/>
      <c r="F66" s="2"/>
      <c r="G66" s="2"/>
      <c r="H66" s="2"/>
      <c r="I66" s="2"/>
      <c r="J66" s="60"/>
      <c r="K66" s="4"/>
    </row>
    <row r="67" spans="2:11" ht="12.75">
      <c r="B67" s="2"/>
      <c r="C67" s="2"/>
      <c r="D67" s="2"/>
      <c r="E67" s="2"/>
      <c r="F67" s="2"/>
      <c r="G67" s="2"/>
      <c r="H67" s="2"/>
      <c r="I67" s="2"/>
      <c r="J67" s="60"/>
      <c r="K67" s="4"/>
    </row>
    <row r="68" spans="2:11" ht="12.75">
      <c r="B68" s="2"/>
      <c r="C68" s="2"/>
      <c r="D68" s="2"/>
      <c r="E68" s="2"/>
      <c r="F68" s="2"/>
      <c r="G68" s="2"/>
      <c r="H68" s="2"/>
      <c r="I68" s="2"/>
      <c r="J68" s="60"/>
      <c r="K68" s="4"/>
    </row>
    <row r="69" spans="2:11" ht="12.75">
      <c r="B69" s="2"/>
      <c r="C69" s="2"/>
      <c r="D69" s="2"/>
      <c r="E69" s="2"/>
      <c r="F69" s="2"/>
      <c r="G69" s="2"/>
      <c r="H69" s="2"/>
      <c r="I69" s="2"/>
      <c r="J69" s="60"/>
      <c r="K69" s="4"/>
    </row>
    <row r="70" spans="2:11" ht="12.75">
      <c r="B70" s="2"/>
      <c r="C70" s="2"/>
      <c r="D70" s="2"/>
      <c r="E70" s="2"/>
      <c r="F70" s="2"/>
      <c r="G70" s="2"/>
      <c r="H70" s="2"/>
      <c r="I70" s="2"/>
      <c r="J70" s="60"/>
      <c r="K70" s="4"/>
    </row>
    <row r="71" spans="2:11" ht="12.75">
      <c r="B71" s="2"/>
      <c r="C71" s="2"/>
      <c r="D71" s="2"/>
      <c r="E71" s="2"/>
      <c r="F71" s="2"/>
      <c r="G71" s="2"/>
      <c r="H71" s="2"/>
      <c r="I71" s="2"/>
      <c r="J71" s="60"/>
      <c r="K71" s="4"/>
    </row>
    <row r="72" spans="2:11" ht="12.75">
      <c r="B72" s="2"/>
      <c r="C72" s="2"/>
      <c r="D72" s="2"/>
      <c r="E72" s="2"/>
      <c r="F72" s="2"/>
      <c r="G72" s="2"/>
      <c r="H72" s="2"/>
      <c r="I72" s="2"/>
      <c r="J72" s="60"/>
      <c r="K72" s="4"/>
    </row>
    <row r="73" spans="2:11" ht="12.75">
      <c r="B73" s="2"/>
      <c r="C73" s="2"/>
      <c r="D73" s="2"/>
      <c r="E73" s="2"/>
      <c r="F73" s="2"/>
      <c r="G73" s="2"/>
      <c r="H73" s="2"/>
      <c r="I73" s="2"/>
      <c r="J73" s="60"/>
      <c r="K73" s="4"/>
    </row>
    <row r="74" spans="2:11" ht="12.75">
      <c r="B74" s="2"/>
      <c r="C74" s="2"/>
      <c r="D74" s="2"/>
      <c r="E74" s="2"/>
      <c r="F74" s="2"/>
      <c r="G74" s="2"/>
      <c r="H74" s="2"/>
      <c r="I74" s="2"/>
      <c r="J74" s="60"/>
      <c r="K74" s="4"/>
    </row>
    <row r="75" spans="2:11" ht="12.75">
      <c r="B75" s="2"/>
      <c r="C75" s="2"/>
      <c r="D75" s="2"/>
      <c r="E75" s="2"/>
      <c r="F75" s="2"/>
      <c r="G75" s="2"/>
      <c r="H75" s="2"/>
      <c r="I75" s="2"/>
      <c r="J75" s="60"/>
      <c r="K75" s="4"/>
    </row>
    <row r="76" spans="2:11" ht="12.75">
      <c r="B76" s="2"/>
      <c r="C76" s="2"/>
      <c r="D76" s="2"/>
      <c r="E76" s="2"/>
      <c r="F76" s="2"/>
      <c r="G76" s="2"/>
      <c r="H76" s="2"/>
      <c r="I76" s="2"/>
      <c r="J76" s="60"/>
      <c r="K76" s="4"/>
    </row>
    <row r="77" spans="2:11" ht="12.75">
      <c r="B77" s="2"/>
      <c r="C77" s="2"/>
      <c r="D77" s="2"/>
      <c r="E77" s="2"/>
      <c r="F77" s="2"/>
      <c r="G77" s="2"/>
      <c r="H77" s="2"/>
      <c r="I77" s="2"/>
      <c r="J77" s="60"/>
      <c r="K77" s="4"/>
    </row>
    <row r="78" spans="2:11" ht="12.75">
      <c r="B78" s="2"/>
      <c r="C78" s="2"/>
      <c r="D78" s="2"/>
      <c r="E78" s="2"/>
      <c r="F78" s="2"/>
      <c r="G78" s="2"/>
      <c r="H78" s="2"/>
      <c r="I78" s="2"/>
      <c r="J78" s="60"/>
      <c r="K78" s="4"/>
    </row>
    <row r="79" spans="2:11" ht="18">
      <c r="B79" s="2"/>
      <c r="C79" s="2"/>
      <c r="D79" s="2"/>
      <c r="E79" s="2"/>
      <c r="F79" s="2"/>
      <c r="G79" s="2"/>
      <c r="H79" s="2"/>
      <c r="I79" s="2"/>
      <c r="J79" s="70"/>
      <c r="K79" s="4"/>
    </row>
    <row r="80" spans="2:11" ht="12.75">
      <c r="B80" s="2"/>
      <c r="C80" s="2"/>
      <c r="D80" s="2"/>
      <c r="E80" s="2"/>
      <c r="F80" s="2"/>
      <c r="G80" s="2"/>
      <c r="H80" s="2"/>
      <c r="I80" s="2"/>
      <c r="J80" s="60"/>
      <c r="K80" s="4"/>
    </row>
    <row r="81" spans="10:11" ht="12.75">
      <c r="J81" s="66"/>
      <c r="K81" s="60"/>
    </row>
    <row r="82" spans="10:11" ht="12.75">
      <c r="J82" s="66"/>
      <c r="K82" s="66"/>
    </row>
    <row r="83" spans="10:11" ht="12.75">
      <c r="J83" s="4"/>
      <c r="K83" s="66"/>
    </row>
    <row r="84" ht="12.75">
      <c r="K84" s="4"/>
    </row>
    <row r="85" spans="10:11" ht="12.75">
      <c r="J85" s="4"/>
      <c r="K85" s="4"/>
    </row>
    <row r="86" spans="10:11" ht="12.75">
      <c r="J86" s="4"/>
      <c r="K86" s="4"/>
    </row>
    <row r="87" spans="10:11" ht="12.75">
      <c r="J87" s="4"/>
      <c r="K87" s="4"/>
    </row>
    <row r="88" spans="10:11" ht="12.75">
      <c r="J88" s="4"/>
      <c r="K88" s="4"/>
    </row>
    <row r="89" spans="10:11" ht="12.75">
      <c r="J89" s="4"/>
      <c r="K89" s="4"/>
    </row>
    <row r="90" spans="10:11" ht="12.75">
      <c r="J90" s="4"/>
      <c r="K90" s="4"/>
    </row>
    <row r="91" spans="10:11" ht="12.75">
      <c r="J91" s="4"/>
      <c r="K91" s="4"/>
    </row>
    <row r="92" spans="10:11" ht="12.75">
      <c r="J92" s="4"/>
      <c r="K92" s="4"/>
    </row>
    <row r="93" spans="10:11" ht="12.75">
      <c r="J93" s="4"/>
      <c r="K93" s="4"/>
    </row>
    <row r="94" spans="10:11" ht="12.75">
      <c r="J94" s="4"/>
      <c r="K94" s="4"/>
    </row>
    <row r="95" ht="18">
      <c r="J95" s="68"/>
    </row>
    <row r="96" spans="10:11" ht="18">
      <c r="J96" s="67"/>
      <c r="K96" s="68"/>
    </row>
    <row r="97" ht="12.75">
      <c r="J97" s="4"/>
    </row>
    <row r="100" ht="18">
      <c r="J100" s="70"/>
    </row>
    <row r="101" ht="12.75">
      <c r="J101" s="4"/>
    </row>
    <row r="102" ht="12.75">
      <c r="J102" s="4"/>
    </row>
    <row r="106" ht="12.75">
      <c r="J106" s="4"/>
    </row>
    <row r="109" ht="12.75">
      <c r="J109" s="4"/>
    </row>
  </sheetData>
  <mergeCells count="16">
    <mergeCell ref="D30:D32"/>
    <mergeCell ref="B3:I3"/>
    <mergeCell ref="B7:B9"/>
    <mergeCell ref="B30:B32"/>
    <mergeCell ref="G7:G9"/>
    <mergeCell ref="G30:G32"/>
    <mergeCell ref="C30:C32"/>
    <mergeCell ref="B4:J4"/>
    <mergeCell ref="D7:D9"/>
    <mergeCell ref="C7:C9"/>
    <mergeCell ref="E7:E9"/>
    <mergeCell ref="F7:F9"/>
    <mergeCell ref="H7:H9"/>
    <mergeCell ref="E30:E32"/>
    <mergeCell ref="F30:F32"/>
    <mergeCell ref="H30:H32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2023-03-01T10:23:21Z</dcterms:modified>
  <cp:category/>
  <cp:version/>
  <cp:contentType/>
  <cp:contentStatus/>
</cp:coreProperties>
</file>