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<sst xmlns="http://schemas.openxmlformats.org/spreadsheetml/2006/main" count="112" uniqueCount="69">
  <si>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</si>
  <si>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</si>
  <si>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</si>
  <si>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</si>
  <si>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</si>
  <si>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</si>
  <si>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</si>
  <si>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</si>
  <si>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</si>
  <si>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</si>
  <si>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</si>
  <si>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</si>
  <si>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</si>
  <si>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</si>
  <si>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</si>
  <si>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</si>
  <si>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</si>
  <si>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</si>
  <si>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</si>
  <si>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</si>
  <si>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</si>
  <si>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</si>
  <si>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</si>
  <si>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</si>
  <si>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</si>
  <si>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</si>
  <si>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</si>
  <si>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</si>
  <si>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</si>
  <si>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</si>
  <si>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</si>
  <si>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</si>
  <si>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</si>
  <si>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</si>
  <si>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</si>
  <si>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</si>
  <si>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</si>
  <si>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</si>
  <si>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</si>
  <si>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</si>
  <si>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</si>
  <si>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</si>
  <si>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</si>
  <si>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</si>
  <si>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</si>
  <si>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Director General</t>
  </si>
  <si>
    <t>IUNIE 2023  CONTRACTAT</t>
  </si>
  <si>
    <t xml:space="preserve">MAI 2023 FACTURAT </t>
  </si>
  <si>
    <t xml:space="preserve">IUNIE 2023 CU ECONOMII FINAL </t>
  </si>
  <si>
    <t>IULIE CONTRACTAT 2023</t>
  </si>
  <si>
    <t>AUGUST CONTRACTAT 2023</t>
  </si>
  <si>
    <t>SEPTEMBRIE CONTRACTAT 2023</t>
  </si>
  <si>
    <t>TRIM III CONTRACTAT 2023</t>
  </si>
  <si>
    <t>OCTOMBRIE CONTRACTAT 2023</t>
  </si>
  <si>
    <t>NOIEMBRIE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</si>
  <si>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</si>
  <si>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</si>
  <si>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</si>
  <si>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</si>
  <si>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</si>
  <si>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</si>
  <si>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</si>
  <si>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 xml:space="preserve">SUME MONITOR </t>
  </si>
  <si>
    <t xml:space="preserve">TOTAL CREDIT DE ANGAJAMENT </t>
  </si>
  <si>
    <t>AUDIOSAN SRL VASLUI  RMN + ECO+CT</t>
  </si>
  <si>
    <t>S.C. AXA DESIGN S.R.L BARLAD  RMN</t>
  </si>
  <si>
    <t xml:space="preserve">IUNIE 2023 FACTURAT </t>
  </si>
  <si>
    <t>ECONOMII DIN IUNIE 2023</t>
  </si>
  <si>
    <t>IULIE CU ECONOMII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</si>
</sst>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2" fillId="4" borderId="9" xfId="19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0" fontId="4" fillId="6" borderId="11" xfId="19" applyFont="1" applyFill="1" applyBorder="1" applyAlignment="1" applyProtection="1">
      <alignment horizontal="center" vertical="center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5" xfId="19" applyNumberFormat="1" applyFont="1" applyFill="1" applyBorder="1" applyAlignment="1">
      <alignment horizontal="center" vertical="center" wrapText="1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="85" zoomScaleNormal="85" workbookViewId="0" topLeftCell="A10">
      <pane xSplit="2" topLeftCell="G1" activePane="topRight" state="frozen"/>
      <selection pane="topLeft" activeCell="A1" sqref="A1"/>
      <selection pane="topRight" activeCell="M73" sqref="M73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20" width="14.421875" style="0" customWidth="1"/>
    <col min="21" max="21" width="19.57421875" style="0" customWidth="1"/>
    <col min="22" max="22" width="20.28125" style="0" customWidth="1"/>
    <col min="24" max="24" width="10.140625" style="0" bestFit="1" customWidth="1"/>
    <col min="25" max="25" width="11.7109375" style="0" bestFit="1" customWidth="1"/>
    <col min="26" max="26" width="10.140625" style="0" bestFit="1" customWidth="1"/>
  </cols>
  <sheetData>
    <row r="1" spans="1:22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>
      <c r="A2" s="1"/>
      <c r="B2" s="3"/>
      <c r="C2" s="3"/>
      <c r="D2" s="3"/>
      <c r="E2" s="3"/>
      <c r="F2" s="3"/>
      <c r="G2" s="3"/>
      <c r="H2" s="3"/>
      <c r="I2" s="3"/>
      <c r="J2" s="95" t="s">
        <v>44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3"/>
      <c r="V2" s="2"/>
    </row>
    <row r="3" spans="1:22" ht="2.25" customHeight="1">
      <c r="A3" s="3" t="s">
        <v>2</v>
      </c>
      <c r="B3" s="121"/>
      <c r="C3" s="122"/>
      <c r="D3" s="122"/>
      <c r="E3" s="122"/>
      <c r="F3" s="122"/>
      <c r="G3" s="76"/>
      <c r="H3" s="76"/>
      <c r="I3" s="76"/>
      <c r="J3" s="96" t="s">
        <v>45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76"/>
      <c r="V3" s="2"/>
    </row>
    <row r="4" spans="1:22" ht="33.75" customHeight="1">
      <c r="A4" s="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8" customHeight="1">
      <c r="A5" s="5"/>
      <c r="B5" s="97"/>
      <c r="C5" s="1" t="s">
        <v>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8" customHeight="1">
      <c r="A6" s="5"/>
      <c r="B6" s="97"/>
      <c r="C6" s="1"/>
      <c r="D6" s="121" t="s">
        <v>38</v>
      </c>
      <c r="E6" s="122"/>
      <c r="F6" s="122"/>
      <c r="G6" s="122"/>
      <c r="H6" s="122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"/>
    </row>
    <row r="8" spans="1:21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" customHeight="1">
      <c r="A9" s="9" t="s">
        <v>4</v>
      </c>
      <c r="B9" s="116" t="s">
        <v>5</v>
      </c>
      <c r="C9" s="113" t="s">
        <v>39</v>
      </c>
      <c r="D9" s="113" t="s">
        <v>41</v>
      </c>
      <c r="E9" s="113" t="s">
        <v>42</v>
      </c>
      <c r="F9" s="11"/>
      <c r="G9" s="113" t="s">
        <v>43</v>
      </c>
      <c r="H9" s="113" t="s">
        <v>47</v>
      </c>
      <c r="I9" s="113" t="s">
        <v>66</v>
      </c>
      <c r="J9" s="113" t="s">
        <v>46</v>
      </c>
      <c r="K9" s="113" t="s">
        <v>67</v>
      </c>
      <c r="L9" s="11"/>
      <c r="M9" s="113" t="s">
        <v>49</v>
      </c>
      <c r="N9" s="113" t="s">
        <v>68</v>
      </c>
      <c r="O9" s="113" t="s">
        <v>50</v>
      </c>
      <c r="P9" s="113" t="s">
        <v>51</v>
      </c>
      <c r="Q9" s="118" t="s">
        <v>52</v>
      </c>
      <c r="R9" s="113" t="s">
        <v>53</v>
      </c>
      <c r="S9" s="113" t="s">
        <v>54</v>
      </c>
      <c r="T9" s="113" t="s">
        <v>55</v>
      </c>
      <c r="U9" s="11"/>
      <c r="V9" s="12"/>
    </row>
    <row r="10" spans="1:22" ht="15" customHeight="1">
      <c r="A10" s="13"/>
      <c r="B10" s="117"/>
      <c r="C10" s="114"/>
      <c r="D10" s="114"/>
      <c r="E10" s="114"/>
      <c r="F10" s="14" t="s">
        <v>37</v>
      </c>
      <c r="G10" s="114"/>
      <c r="H10" s="114"/>
      <c r="I10" s="114"/>
      <c r="J10" s="114"/>
      <c r="K10" s="114"/>
      <c r="L10" s="14" t="s">
        <v>40</v>
      </c>
      <c r="M10" s="114"/>
      <c r="N10" s="114"/>
      <c r="O10" s="114"/>
      <c r="P10" s="114"/>
      <c r="Q10" s="119"/>
      <c r="R10" s="114"/>
      <c r="S10" s="114"/>
      <c r="T10" s="114"/>
      <c r="U10" s="14" t="s">
        <v>56</v>
      </c>
      <c r="V10" s="15" t="s">
        <v>38</v>
      </c>
    </row>
    <row r="11" spans="1:22" ht="52.5" customHeight="1" thickBot="1">
      <c r="A11" s="16"/>
      <c r="B11" s="117"/>
      <c r="C11" s="120"/>
      <c r="D11" s="120"/>
      <c r="E11" s="120"/>
      <c r="F11" s="17"/>
      <c r="G11" s="120"/>
      <c r="H11" s="120"/>
      <c r="I11" s="120"/>
      <c r="J11" s="120"/>
      <c r="K11" s="120"/>
      <c r="L11" s="17"/>
      <c r="M11" s="120"/>
      <c r="N11" s="120"/>
      <c r="O11" s="120"/>
      <c r="P11" s="120"/>
      <c r="Q11" s="127"/>
      <c r="R11" s="120"/>
      <c r="S11" s="120"/>
      <c r="T11" s="120"/>
      <c r="U11" s="17"/>
      <c r="V11" s="18"/>
    </row>
    <row r="12" spans="1:22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6</v>
      </c>
      <c r="H12" s="79">
        <v>7</v>
      </c>
      <c r="I12" s="101">
        <v>8</v>
      </c>
      <c r="J12" s="79">
        <v>9</v>
      </c>
      <c r="K12" s="79"/>
      <c r="L12" s="90">
        <v>10</v>
      </c>
      <c r="M12" s="85">
        <v>11</v>
      </c>
      <c r="N12" s="99"/>
      <c r="O12" s="90">
        <v>12</v>
      </c>
      <c r="P12" s="85">
        <v>13</v>
      </c>
      <c r="Q12" s="90">
        <v>14</v>
      </c>
      <c r="R12" s="85">
        <v>15</v>
      </c>
      <c r="S12" s="90">
        <v>16</v>
      </c>
      <c r="T12" s="85">
        <v>17</v>
      </c>
      <c r="U12" s="79">
        <v>19</v>
      </c>
      <c r="V12" s="90">
        <v>20</v>
      </c>
    </row>
    <row r="13" spans="1:26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7">C13+D13+E13</f>
        <v>167058.91999999998</v>
      </c>
      <c r="G13" s="82">
        <v>63263.42</v>
      </c>
      <c r="H13" s="82">
        <v>62052.44</v>
      </c>
      <c r="I13" s="82">
        <v>54081.71</v>
      </c>
      <c r="J13" s="82">
        <v>59007.73914223761</v>
      </c>
      <c r="K13" s="82">
        <v>3128.661046684442</v>
      </c>
      <c r="L13" s="78">
        <f aca="true" t="shared" si="1" ref="L13:L27">G13+H13+I13</f>
        <v>179397.57</v>
      </c>
      <c r="M13" s="82">
        <v>58934.19</v>
      </c>
      <c r="N13" s="82">
        <f>M13+K13</f>
        <v>62062.851046684445</v>
      </c>
      <c r="O13" s="82">
        <v>58934.19399785722</v>
      </c>
      <c r="P13" s="82">
        <v>58934.19399785722</v>
      </c>
      <c r="Q13" s="78">
        <f>N13+O13+P13</f>
        <v>179931.23904239887</v>
      </c>
      <c r="R13" s="82">
        <v>58934.19399785722</v>
      </c>
      <c r="S13" s="82">
        <v>54185.68147156882</v>
      </c>
      <c r="T13" s="82">
        <v>4728.024420466369</v>
      </c>
      <c r="U13" s="78">
        <f aca="true" t="shared" si="2" ref="U13:U27">R13+S13+T13</f>
        <v>117847.8998898924</v>
      </c>
      <c r="V13" s="84">
        <f aca="true" t="shared" si="3" ref="V13:V27">F13+L13+Q13+U13</f>
        <v>644235.6289322913</v>
      </c>
      <c r="X13" s="100"/>
      <c r="Y13" s="4"/>
      <c r="Z13" s="4"/>
    </row>
    <row r="14" spans="1:26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46591.86</v>
      </c>
      <c r="I14" s="82">
        <v>45331.29</v>
      </c>
      <c r="J14" s="83">
        <v>45518.641980617045</v>
      </c>
      <c r="K14" s="82">
        <v>0</v>
      </c>
      <c r="L14" s="78">
        <f t="shared" si="1"/>
        <v>137441.78</v>
      </c>
      <c r="M14" s="82">
        <v>49168.83431922795</v>
      </c>
      <c r="N14" s="82">
        <f aca="true" t="shared" si="4" ref="N14:N27">M14+K14</f>
        <v>49168.83431922795</v>
      </c>
      <c r="O14" s="82">
        <v>49168.83431922795</v>
      </c>
      <c r="P14" s="82">
        <v>49168.83431922795</v>
      </c>
      <c r="Q14" s="78">
        <f aca="true" t="shared" si="5" ref="Q14:Q27">N14+O14+P14</f>
        <v>147506.50295768384</v>
      </c>
      <c r="R14" s="82">
        <v>49168.83431922795</v>
      </c>
      <c r="S14" s="82">
        <v>45207.14739641466</v>
      </c>
      <c r="T14" s="82">
        <v>3944.5936835180437</v>
      </c>
      <c r="U14" s="78">
        <f t="shared" si="2"/>
        <v>98320.57539916066</v>
      </c>
      <c r="V14" s="84">
        <f t="shared" si="3"/>
        <v>512552.59835684457</v>
      </c>
      <c r="W14" s="93"/>
      <c r="Y14" s="4"/>
      <c r="Z14" s="4"/>
    </row>
    <row r="15" spans="1:26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48304.76</v>
      </c>
      <c r="I15" s="82">
        <v>42586.12</v>
      </c>
      <c r="J15" s="83">
        <v>47107.91009992834</v>
      </c>
      <c r="K15" s="82">
        <v>2498.9096642545096</v>
      </c>
      <c r="L15" s="78">
        <f t="shared" si="1"/>
        <v>142810.93</v>
      </c>
      <c r="M15" s="82">
        <v>47066.36059132748</v>
      </c>
      <c r="N15" s="82">
        <f t="shared" si="4"/>
        <v>49565.27025558199</v>
      </c>
      <c r="O15" s="82">
        <v>47066.36059132748</v>
      </c>
      <c r="P15" s="82">
        <v>47066.36059132748</v>
      </c>
      <c r="Q15" s="78">
        <f t="shared" si="5"/>
        <v>143697.99143823696</v>
      </c>
      <c r="R15" s="82">
        <v>47066.36059132748</v>
      </c>
      <c r="S15" s="82">
        <v>43274.076559363784</v>
      </c>
      <c r="T15" s="82">
        <v>3775.9217045771966</v>
      </c>
      <c r="U15" s="78">
        <f t="shared" si="2"/>
        <v>94116.35885526845</v>
      </c>
      <c r="V15" s="84">
        <f t="shared" si="3"/>
        <v>514566.17029350536</v>
      </c>
      <c r="Y15" s="4"/>
      <c r="Z15" s="4"/>
    </row>
    <row r="16" spans="1:26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74725.75</v>
      </c>
      <c r="I16" s="82">
        <v>66672.37</v>
      </c>
      <c r="J16" s="83">
        <v>72920.39310137735</v>
      </c>
      <c r="K16" s="82">
        <v>3879.604799646786</v>
      </c>
      <c r="L16" s="78">
        <f t="shared" si="1"/>
        <v>221764.59</v>
      </c>
      <c r="M16" s="82">
        <v>73194.30636865945</v>
      </c>
      <c r="N16" s="82">
        <f t="shared" si="4"/>
        <v>77073.91116830624</v>
      </c>
      <c r="O16" s="82">
        <v>73194.30636865945</v>
      </c>
      <c r="P16" s="82">
        <v>73194.30636865945</v>
      </c>
      <c r="Q16" s="78">
        <f t="shared" si="5"/>
        <v>223462.52390562513</v>
      </c>
      <c r="R16" s="82">
        <v>73194.30636865945</v>
      </c>
      <c r="S16" s="82">
        <v>67296.81194195691</v>
      </c>
      <c r="T16" s="82">
        <v>5872.048881549163</v>
      </c>
      <c r="U16" s="78">
        <f t="shared" si="2"/>
        <v>146363.1671921655</v>
      </c>
      <c r="V16" s="84">
        <f t="shared" si="3"/>
        <v>798750.8410977906</v>
      </c>
      <c r="Y16" s="4"/>
      <c r="Z16" s="4"/>
    </row>
    <row r="17" spans="1:26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53712.75</v>
      </c>
      <c r="I17" s="82">
        <v>47683.89</v>
      </c>
      <c r="J17" s="83">
        <v>52108.065211068904</v>
      </c>
      <c r="K17" s="82">
        <v>2735.985074963271</v>
      </c>
      <c r="L17" s="78">
        <f t="shared" si="1"/>
        <v>158356.97</v>
      </c>
      <c r="M17" s="82">
        <v>50979.10235774853</v>
      </c>
      <c r="N17" s="82">
        <f t="shared" si="4"/>
        <v>53715.0874327118</v>
      </c>
      <c r="O17" s="82">
        <v>50979.10235774853</v>
      </c>
      <c r="P17" s="82">
        <v>50979.10235774853</v>
      </c>
      <c r="Q17" s="78">
        <f t="shared" si="5"/>
        <v>155673.2921482089</v>
      </c>
      <c r="R17" s="82">
        <v>50979.10235774853</v>
      </c>
      <c r="S17" s="82">
        <v>46871.5564713399</v>
      </c>
      <c r="T17" s="82">
        <v>4089.8233186942925</v>
      </c>
      <c r="U17" s="78">
        <f t="shared" si="2"/>
        <v>101940.48214778274</v>
      </c>
      <c r="V17" s="84">
        <f t="shared" si="3"/>
        <v>563936.5642959917</v>
      </c>
      <c r="Y17" s="4"/>
      <c r="Z17" s="4"/>
    </row>
    <row r="18" spans="1:26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62499.45</v>
      </c>
      <c r="I18" s="82">
        <v>54531.87</v>
      </c>
      <c r="J18" s="83">
        <v>59016.05575701447</v>
      </c>
      <c r="K18" s="82">
        <v>3106.7752501004247</v>
      </c>
      <c r="L18" s="78">
        <f t="shared" si="1"/>
        <v>179556.47</v>
      </c>
      <c r="M18" s="82">
        <v>57974.51784685649</v>
      </c>
      <c r="N18" s="82">
        <f t="shared" si="4"/>
        <v>61081.29309695691</v>
      </c>
      <c r="O18" s="82">
        <v>57974.51784685649</v>
      </c>
      <c r="P18" s="82">
        <v>57974.51784685649</v>
      </c>
      <c r="Q18" s="78">
        <f t="shared" si="5"/>
        <v>177030.3287906699</v>
      </c>
      <c r="R18" s="82">
        <v>57974.51784685649</v>
      </c>
      <c r="S18" s="82">
        <v>53303.32943268497</v>
      </c>
      <c r="T18" s="82">
        <v>4651.033933791763</v>
      </c>
      <c r="U18" s="78">
        <f t="shared" si="2"/>
        <v>115928.88121333322</v>
      </c>
      <c r="V18" s="84">
        <f t="shared" si="3"/>
        <v>640276.6200040032</v>
      </c>
      <c r="Y18" s="4"/>
      <c r="Z18" s="4"/>
    </row>
    <row r="19" spans="1:26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70832.11</v>
      </c>
      <c r="I19" s="82">
        <v>59149.77</v>
      </c>
      <c r="J19" s="83">
        <v>64749.12991855475</v>
      </c>
      <c r="K19" s="82">
        <v>0</v>
      </c>
      <c r="L19" s="78">
        <f t="shared" si="1"/>
        <v>196759.98</v>
      </c>
      <c r="M19" s="82">
        <v>61613.020467487055</v>
      </c>
      <c r="N19" s="82">
        <f t="shared" si="4"/>
        <v>61613.020467487055</v>
      </c>
      <c r="O19" s="82">
        <v>61613.020467487055</v>
      </c>
      <c r="P19" s="82">
        <v>61613.020467487055</v>
      </c>
      <c r="Q19" s="78">
        <f t="shared" si="5"/>
        <v>184839.06140246117</v>
      </c>
      <c r="R19" s="82">
        <v>61613.020467487055</v>
      </c>
      <c r="S19" s="82">
        <v>56648.66650545674</v>
      </c>
      <c r="T19" s="82">
        <v>4942.9345788552655</v>
      </c>
      <c r="U19" s="78">
        <f t="shared" si="2"/>
        <v>123204.62155179906</v>
      </c>
      <c r="V19" s="84">
        <f t="shared" si="3"/>
        <v>688865.7629542602</v>
      </c>
      <c r="Y19" s="4"/>
      <c r="Z19" s="4"/>
    </row>
    <row r="20" spans="1:26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42658.31</v>
      </c>
      <c r="I20" s="82">
        <v>42275.81</v>
      </c>
      <c r="J20" s="83">
        <v>41639.684324231544</v>
      </c>
      <c r="K20" s="82">
        <v>2472.911890535248</v>
      </c>
      <c r="L20" s="78">
        <f t="shared" si="1"/>
        <v>126624.03</v>
      </c>
      <c r="M20" s="82">
        <v>51393.69909483454</v>
      </c>
      <c r="N20" s="82">
        <f t="shared" si="4"/>
        <v>53866.610985369785</v>
      </c>
      <c r="O20" s="82">
        <v>51393.69909483454</v>
      </c>
      <c r="P20" s="82">
        <v>51393.69909483454</v>
      </c>
      <c r="Q20" s="78">
        <f t="shared" si="5"/>
        <v>156654.00917503887</v>
      </c>
      <c r="R20" s="82">
        <v>51393.69909483454</v>
      </c>
      <c r="S20" s="82">
        <v>47252.747851266315</v>
      </c>
      <c r="T20" s="82">
        <v>4123.08454387809</v>
      </c>
      <c r="U20" s="78">
        <f t="shared" si="2"/>
        <v>102769.53148997895</v>
      </c>
      <c r="V20" s="84">
        <f t="shared" si="3"/>
        <v>504394.1306650178</v>
      </c>
      <c r="Y20" s="4"/>
      <c r="Z20" s="4"/>
    </row>
    <row r="21" spans="1:26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37623.84</v>
      </c>
      <c r="I21" s="82">
        <v>33393.33</v>
      </c>
      <c r="J21" s="83">
        <v>40207.117694153065</v>
      </c>
      <c r="K21" s="82">
        <v>0</v>
      </c>
      <c r="L21" s="78">
        <f t="shared" si="1"/>
        <v>115156.47</v>
      </c>
      <c r="M21" s="82">
        <v>41460.219068236554</v>
      </c>
      <c r="N21" s="82">
        <f t="shared" si="4"/>
        <v>41460.219068236554</v>
      </c>
      <c r="O21" s="82">
        <v>41460.219068236554</v>
      </c>
      <c r="P21" s="82">
        <v>41460.219068236554</v>
      </c>
      <c r="Q21" s="78">
        <f t="shared" si="5"/>
        <v>124380.65720470966</v>
      </c>
      <c r="R21" s="82">
        <v>41460.219068236554</v>
      </c>
      <c r="S21" s="82">
        <v>38119.63941094388</v>
      </c>
      <c r="T21" s="82">
        <v>3326.166270122148</v>
      </c>
      <c r="U21" s="78">
        <f t="shared" si="2"/>
        <v>82906.02474930258</v>
      </c>
      <c r="V21" s="84">
        <f t="shared" si="3"/>
        <v>433834.35195401224</v>
      </c>
      <c r="Y21" s="4"/>
      <c r="Z21" s="4"/>
    </row>
    <row r="22" spans="1:26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57807.34</v>
      </c>
      <c r="I22" s="82">
        <v>49223.15</v>
      </c>
      <c r="J22" s="83">
        <v>56238.049126136786</v>
      </c>
      <c r="K22" s="82">
        <v>0</v>
      </c>
      <c r="L22" s="78">
        <f t="shared" si="1"/>
        <v>168877.93</v>
      </c>
      <c r="M22" s="82">
        <v>57326.47908243706</v>
      </c>
      <c r="N22" s="82">
        <f t="shared" si="4"/>
        <v>57326.47908243706</v>
      </c>
      <c r="O22" s="82">
        <v>57326.47908243706</v>
      </c>
      <c r="P22" s="82">
        <v>57326.47908243706</v>
      </c>
      <c r="Q22" s="78">
        <f t="shared" si="5"/>
        <v>171979.43724731117</v>
      </c>
      <c r="R22" s="82">
        <v>57326.47908243706</v>
      </c>
      <c r="S22" s="82">
        <v>52707.50518044633</v>
      </c>
      <c r="T22" s="82">
        <v>4599.044708254967</v>
      </c>
      <c r="U22" s="78">
        <f t="shared" si="2"/>
        <v>114633.02897113835</v>
      </c>
      <c r="V22" s="84">
        <f t="shared" si="3"/>
        <v>615247.6262184496</v>
      </c>
      <c r="Y22" s="4"/>
      <c r="Z22" s="4"/>
    </row>
    <row r="23" spans="1:26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45038.34</v>
      </c>
      <c r="I23" s="82">
        <v>45713.05</v>
      </c>
      <c r="J23" s="83">
        <v>45046.524704332514</v>
      </c>
      <c r="K23" s="82">
        <v>2412.1086998012097</v>
      </c>
      <c r="L23" s="78">
        <f t="shared" si="1"/>
        <v>135532.94</v>
      </c>
      <c r="M23" s="82">
        <v>46029.36160769166</v>
      </c>
      <c r="N23" s="82">
        <f t="shared" si="4"/>
        <v>48441.47030749287</v>
      </c>
      <c r="O23" s="82">
        <v>46029.36160769166</v>
      </c>
      <c r="P23" s="82">
        <v>46029.36160769166</v>
      </c>
      <c r="Q23" s="78">
        <f t="shared" si="5"/>
        <v>140500.1935228762</v>
      </c>
      <c r="R23" s="82">
        <v>46029.36160769166</v>
      </c>
      <c r="S23" s="82">
        <v>42320.631830558734</v>
      </c>
      <c r="T23" s="82">
        <v>3692.7279559903027</v>
      </c>
      <c r="U23" s="78">
        <f t="shared" si="2"/>
        <v>92042.72139424068</v>
      </c>
      <c r="V23" s="84">
        <f t="shared" si="3"/>
        <v>496094.35491711687</v>
      </c>
      <c r="Y23" s="4"/>
      <c r="Z23" s="4"/>
    </row>
    <row r="24" spans="1:26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37187.15</v>
      </c>
      <c r="I24" s="82">
        <v>32839.41</v>
      </c>
      <c r="J24" s="83">
        <v>44782.33545016148</v>
      </c>
      <c r="K24" s="82">
        <v>0</v>
      </c>
      <c r="L24" s="78">
        <f t="shared" si="1"/>
        <v>101883.58</v>
      </c>
      <c r="M24" s="82">
        <v>45412.67001664107</v>
      </c>
      <c r="N24" s="82">
        <f t="shared" si="4"/>
        <v>45412.67001664107</v>
      </c>
      <c r="O24" s="82">
        <v>45412.67001664107</v>
      </c>
      <c r="P24" s="82">
        <v>45412.67001664107</v>
      </c>
      <c r="Q24" s="78">
        <f t="shared" si="5"/>
        <v>136238.0100499232</v>
      </c>
      <c r="R24" s="82">
        <v>45412.67001664107</v>
      </c>
      <c r="S24" s="82">
        <v>41753.62901178637</v>
      </c>
      <c r="T24" s="82">
        <v>3643.253572706305</v>
      </c>
      <c r="U24" s="78">
        <f t="shared" si="2"/>
        <v>90809.55260113374</v>
      </c>
      <c r="V24" s="84">
        <f t="shared" si="3"/>
        <v>437389.84265105694</v>
      </c>
      <c r="Y24" s="4"/>
      <c r="Z24" s="4"/>
    </row>
    <row r="25" spans="1:26" ht="15.75">
      <c r="A25" s="20">
        <v>13</v>
      </c>
      <c r="B25" s="21" t="s">
        <v>31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38149.42</v>
      </c>
      <c r="I25" s="82">
        <v>38257.74</v>
      </c>
      <c r="J25" s="83">
        <v>38258.35349018619</v>
      </c>
      <c r="K25" s="82">
        <v>2191.493574014111</v>
      </c>
      <c r="L25" s="78">
        <f t="shared" si="1"/>
        <v>114334.47999999998</v>
      </c>
      <c r="M25" s="82">
        <v>44771.667099503975</v>
      </c>
      <c r="N25" s="82">
        <f t="shared" si="4"/>
        <v>46963.16067351808</v>
      </c>
      <c r="O25" s="82">
        <v>44771.667099503975</v>
      </c>
      <c r="P25" s="82">
        <v>44771.667099503975</v>
      </c>
      <c r="Q25" s="78">
        <f t="shared" si="5"/>
        <v>136506.49487252603</v>
      </c>
      <c r="R25" s="82">
        <v>44771.667099503975</v>
      </c>
      <c r="S25" s="82">
        <v>41164.27370658614</v>
      </c>
      <c r="T25" s="82">
        <v>3591.8288014449126</v>
      </c>
      <c r="U25" s="78">
        <f t="shared" si="2"/>
        <v>89527.76960753501</v>
      </c>
      <c r="V25" s="84">
        <f t="shared" si="3"/>
        <v>447767.56448006106</v>
      </c>
      <c r="X25" s="4"/>
      <c r="Y25" s="4"/>
      <c r="Z25" s="4"/>
    </row>
    <row r="26" spans="1:26" ht="15.75">
      <c r="A26" s="20">
        <v>14</v>
      </c>
      <c r="B26" s="21" t="s">
        <v>57</v>
      </c>
      <c r="C26" s="27">
        <v>0</v>
      </c>
      <c r="D26" s="27">
        <v>0</v>
      </c>
      <c r="E26" s="27">
        <v>0</v>
      </c>
      <c r="F26" s="24">
        <f t="shared" si="0"/>
        <v>0</v>
      </c>
      <c r="G26" s="27">
        <v>0</v>
      </c>
      <c r="H26" s="27">
        <v>0</v>
      </c>
      <c r="I26" s="27">
        <v>0</v>
      </c>
      <c r="J26" s="83"/>
      <c r="K26" s="82">
        <v>0</v>
      </c>
      <c r="L26" s="78">
        <f t="shared" si="1"/>
        <v>0</v>
      </c>
      <c r="M26" s="83">
        <v>31178.996129733816</v>
      </c>
      <c r="N26" s="82">
        <f t="shared" si="4"/>
        <v>31178.996129733816</v>
      </c>
      <c r="O26" s="83">
        <v>31178.996129733816</v>
      </c>
      <c r="P26" s="83">
        <v>31178.996129733816</v>
      </c>
      <c r="Q26" s="78">
        <f t="shared" si="5"/>
        <v>93536.98838920145</v>
      </c>
      <c r="R26" s="83">
        <v>31178.996129733816</v>
      </c>
      <c r="S26" s="83">
        <v>28666.806793870135</v>
      </c>
      <c r="T26" s="83">
        <v>2501.350151872234</v>
      </c>
      <c r="U26" s="78">
        <f t="shared" si="2"/>
        <v>62347.153075476184</v>
      </c>
      <c r="V26" s="84">
        <f t="shared" si="3"/>
        <v>155884.14146467764</v>
      </c>
      <c r="X26" s="4"/>
      <c r="Y26" s="4"/>
      <c r="Z26" s="4"/>
    </row>
    <row r="27" spans="1:26" ht="15.75">
      <c r="A27" s="20">
        <v>15</v>
      </c>
      <c r="B27" s="21" t="s">
        <v>58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3"/>
      <c r="K27" s="82">
        <v>0</v>
      </c>
      <c r="L27" s="78">
        <f t="shared" si="1"/>
        <v>0</v>
      </c>
      <c r="M27" s="83">
        <v>31388.571951757163</v>
      </c>
      <c r="N27" s="82">
        <f t="shared" si="4"/>
        <v>31388.571951757163</v>
      </c>
      <c r="O27" s="83">
        <v>31388.571951757163</v>
      </c>
      <c r="P27" s="83">
        <v>31388.571951757163</v>
      </c>
      <c r="Q27" s="78">
        <f t="shared" si="5"/>
        <v>94165.7158552715</v>
      </c>
      <c r="R27" s="83">
        <v>31388.571951757163</v>
      </c>
      <c r="S27" s="83">
        <v>28859.496435756344</v>
      </c>
      <c r="T27" s="83">
        <v>2518.163474278946</v>
      </c>
      <c r="U27" s="78">
        <f t="shared" si="2"/>
        <v>62766.231861792454</v>
      </c>
      <c r="V27" s="84">
        <f t="shared" si="3"/>
        <v>156931.94771706394</v>
      </c>
      <c r="X27" s="4"/>
      <c r="Y27" s="4"/>
      <c r="Z27" s="4"/>
    </row>
    <row r="28" spans="1:25" ht="31.5">
      <c r="A28" s="29"/>
      <c r="B28" s="30" t="s">
        <v>18</v>
      </c>
      <c r="C28" s="31">
        <f aca="true" t="shared" si="6" ref="C28:V28">SUM(C13:C27)</f>
        <v>670826.72</v>
      </c>
      <c r="D28" s="31">
        <f t="shared" si="6"/>
        <v>653614.8099999999</v>
      </c>
      <c r="E28" s="31">
        <f t="shared" si="6"/>
        <v>546162.45</v>
      </c>
      <c r="F28" s="31">
        <f t="shared" si="6"/>
        <v>1870603.98</v>
      </c>
      <c r="G28" s="31">
        <f t="shared" si="6"/>
        <v>689574.6900000001</v>
      </c>
      <c r="H28" s="31">
        <f t="shared" si="6"/>
        <v>677183.52</v>
      </c>
      <c r="I28" s="31">
        <f t="shared" si="6"/>
        <v>611739.5100000001</v>
      </c>
      <c r="J28" s="31">
        <f>SUM(J13:J27)</f>
        <v>666599.9999999999</v>
      </c>
      <c r="K28" s="31">
        <f>SUM(K13:K27)</f>
        <v>22426.450000000004</v>
      </c>
      <c r="L28" s="31">
        <f t="shared" si="6"/>
        <v>1978497.72</v>
      </c>
      <c r="M28" s="31">
        <f t="shared" si="6"/>
        <v>747891.9960021427</v>
      </c>
      <c r="N28" s="31">
        <f t="shared" si="6"/>
        <v>770318.4460021427</v>
      </c>
      <c r="O28" s="31">
        <f t="shared" si="6"/>
        <v>747891.9999999999</v>
      </c>
      <c r="P28" s="31">
        <f t="shared" si="6"/>
        <v>747891.9999999999</v>
      </c>
      <c r="Q28" s="31">
        <f t="shared" si="6"/>
        <v>2266102.446002143</v>
      </c>
      <c r="R28" s="31">
        <f t="shared" si="6"/>
        <v>747891.9999999999</v>
      </c>
      <c r="S28" s="31">
        <f t="shared" si="6"/>
        <v>687632</v>
      </c>
      <c r="T28" s="31">
        <f t="shared" si="6"/>
        <v>60000.00000000001</v>
      </c>
      <c r="U28" s="31">
        <f t="shared" si="6"/>
        <v>1495524</v>
      </c>
      <c r="V28" s="31">
        <f t="shared" si="6"/>
        <v>7610728.146002143</v>
      </c>
      <c r="Y28" s="4"/>
    </row>
    <row r="29" spans="1:25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Y29" s="4"/>
    </row>
    <row r="30" spans="1:25" ht="16.5" thickBot="1">
      <c r="A30" s="115" t="s">
        <v>61</v>
      </c>
      <c r="B30" s="11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Y30" s="4"/>
    </row>
    <row r="31" spans="1:25" ht="15">
      <c r="A31" s="33"/>
      <c r="B31" s="116" t="s">
        <v>5</v>
      </c>
      <c r="C31" s="113" t="s">
        <v>39</v>
      </c>
      <c r="D31" s="113" t="s">
        <v>41</v>
      </c>
      <c r="E31" s="113" t="s">
        <v>42</v>
      </c>
      <c r="F31" s="11"/>
      <c r="G31" s="113" t="s">
        <v>43</v>
      </c>
      <c r="H31" s="113" t="s">
        <v>47</v>
      </c>
      <c r="I31" s="113" t="s">
        <v>48</v>
      </c>
      <c r="J31" s="113" t="s">
        <v>46</v>
      </c>
      <c r="K31" s="110"/>
      <c r="L31" s="11"/>
      <c r="M31" s="113" t="s">
        <v>49</v>
      </c>
      <c r="N31" s="113" t="s">
        <v>49</v>
      </c>
      <c r="O31" s="113" t="s">
        <v>50</v>
      </c>
      <c r="P31" s="113" t="s">
        <v>51</v>
      </c>
      <c r="Q31" s="118" t="s">
        <v>52</v>
      </c>
      <c r="R31" s="113" t="s">
        <v>53</v>
      </c>
      <c r="S31" s="113" t="s">
        <v>54</v>
      </c>
      <c r="T31" s="113" t="s">
        <v>55</v>
      </c>
      <c r="U31" s="11"/>
      <c r="V31" s="12"/>
      <c r="Y31" s="4"/>
    </row>
    <row r="32" spans="1:25" ht="15">
      <c r="A32" s="33"/>
      <c r="B32" s="117"/>
      <c r="C32" s="114"/>
      <c r="D32" s="114"/>
      <c r="E32" s="114"/>
      <c r="F32" s="14" t="s">
        <v>37</v>
      </c>
      <c r="G32" s="114"/>
      <c r="H32" s="114"/>
      <c r="I32" s="114"/>
      <c r="J32" s="114"/>
      <c r="K32" s="111"/>
      <c r="L32" s="14" t="s">
        <v>40</v>
      </c>
      <c r="M32" s="114"/>
      <c r="N32" s="114"/>
      <c r="O32" s="114"/>
      <c r="P32" s="114"/>
      <c r="Q32" s="119"/>
      <c r="R32" s="114"/>
      <c r="S32" s="114"/>
      <c r="T32" s="114"/>
      <c r="U32" s="14" t="s">
        <v>56</v>
      </c>
      <c r="V32" s="15" t="s">
        <v>38</v>
      </c>
      <c r="Y32" s="4"/>
    </row>
    <row r="33" spans="1:25" ht="15.75" thickBot="1">
      <c r="A33" s="33"/>
      <c r="B33" s="117"/>
      <c r="C33" s="114"/>
      <c r="D33" s="114"/>
      <c r="E33" s="114"/>
      <c r="F33" s="17"/>
      <c r="G33" s="114"/>
      <c r="H33" s="114"/>
      <c r="I33" s="114"/>
      <c r="J33" s="114"/>
      <c r="K33" s="112"/>
      <c r="L33" s="17"/>
      <c r="M33" s="114"/>
      <c r="N33" s="114"/>
      <c r="O33" s="114"/>
      <c r="P33" s="114"/>
      <c r="Q33" s="119"/>
      <c r="R33" s="114"/>
      <c r="S33" s="114"/>
      <c r="T33" s="114"/>
      <c r="U33" s="17"/>
      <c r="V33" s="18"/>
      <c r="Y33" s="4"/>
    </row>
    <row r="34" spans="1:25" ht="16.5" thickBot="1">
      <c r="A34" s="103">
        <v>1</v>
      </c>
      <c r="B34" s="105" t="s">
        <v>31</v>
      </c>
      <c r="C34" s="106">
        <v>0</v>
      </c>
      <c r="D34" s="104">
        <v>0</v>
      </c>
      <c r="E34" s="106">
        <v>0</v>
      </c>
      <c r="F34" s="107">
        <f>C34+D34+E34</f>
        <v>0</v>
      </c>
      <c r="G34" s="106">
        <v>0</v>
      </c>
      <c r="H34" s="104">
        <v>0</v>
      </c>
      <c r="I34" s="106">
        <v>0</v>
      </c>
      <c r="J34" s="104"/>
      <c r="K34" s="106">
        <v>0</v>
      </c>
      <c r="L34" s="107">
        <f>G34+H34+I34</f>
        <v>0</v>
      </c>
      <c r="M34" s="106">
        <v>12464.88</v>
      </c>
      <c r="N34" s="106">
        <v>12464.88</v>
      </c>
      <c r="O34" s="106">
        <v>12464.8666</v>
      </c>
      <c r="P34" s="106">
        <v>12464.8666</v>
      </c>
      <c r="Q34" s="108">
        <f>N34+O34+P34</f>
        <v>37394.6132</v>
      </c>
      <c r="R34" s="106">
        <v>12464.8666</v>
      </c>
      <c r="S34" s="106">
        <v>11460.54</v>
      </c>
      <c r="T34" s="106">
        <v>1000</v>
      </c>
      <c r="U34" s="107">
        <f>R34+S34+T34</f>
        <v>24925.406600000002</v>
      </c>
      <c r="V34" s="109">
        <f>F34+L34+Q34+U34</f>
        <v>62320.0198</v>
      </c>
      <c r="Y34" s="4"/>
    </row>
    <row r="35" spans="1:25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Y35" s="4"/>
    </row>
    <row r="36" spans="1:25" ht="15.75">
      <c r="A36" s="33"/>
      <c r="B36" s="34"/>
      <c r="C36" s="35"/>
      <c r="D36" s="35"/>
      <c r="E36" s="35"/>
      <c r="F36" s="35"/>
      <c r="G36" s="35"/>
      <c r="H36" s="35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Y36" s="4"/>
    </row>
    <row r="37" spans="1:25" ht="17.25" customHeight="1">
      <c r="A37" s="5"/>
      <c r="B37" s="5"/>
      <c r="C37" s="5"/>
      <c r="D37" s="5"/>
      <c r="E37" s="36"/>
      <c r="F37" s="37"/>
      <c r="G37" s="37"/>
      <c r="H37" s="37"/>
      <c r="I37" s="37"/>
      <c r="U37" s="37"/>
      <c r="Y37" s="4"/>
    </row>
    <row r="38" spans="1:25" ht="15.75" thickBot="1">
      <c r="A38" s="7" t="s">
        <v>19</v>
      </c>
      <c r="B38" s="38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Y38" s="4"/>
    </row>
    <row r="39" spans="1:25" ht="15" customHeight="1">
      <c r="A39" s="41" t="s">
        <v>4</v>
      </c>
      <c r="B39" s="123" t="s">
        <v>20</v>
      </c>
      <c r="C39" s="113" t="s">
        <v>39</v>
      </c>
      <c r="D39" s="113" t="s">
        <v>41</v>
      </c>
      <c r="E39" s="113" t="s">
        <v>42</v>
      </c>
      <c r="F39" s="11"/>
      <c r="G39" s="113" t="s">
        <v>43</v>
      </c>
      <c r="H39" s="113" t="s">
        <v>47</v>
      </c>
      <c r="I39" s="113" t="s">
        <v>66</v>
      </c>
      <c r="J39" s="113" t="s">
        <v>46</v>
      </c>
      <c r="K39" s="113" t="s">
        <v>67</v>
      </c>
      <c r="L39" s="11"/>
      <c r="M39" s="113" t="s">
        <v>49</v>
      </c>
      <c r="N39" s="113" t="s">
        <v>68</v>
      </c>
      <c r="O39" s="113" t="s">
        <v>50</v>
      </c>
      <c r="P39" s="113" t="s">
        <v>51</v>
      </c>
      <c r="Q39" s="118" t="s">
        <v>52</v>
      </c>
      <c r="R39" s="113" t="s">
        <v>53</v>
      </c>
      <c r="S39" s="113" t="s">
        <v>54</v>
      </c>
      <c r="T39" s="113" t="s">
        <v>55</v>
      </c>
      <c r="U39" s="11"/>
      <c r="V39" s="12"/>
      <c r="Y39" s="4"/>
    </row>
    <row r="40" spans="1:25" ht="15">
      <c r="A40" s="42"/>
      <c r="B40" s="124"/>
      <c r="C40" s="114"/>
      <c r="D40" s="114"/>
      <c r="E40" s="114"/>
      <c r="F40" s="14" t="s">
        <v>37</v>
      </c>
      <c r="G40" s="114"/>
      <c r="H40" s="114"/>
      <c r="I40" s="114"/>
      <c r="J40" s="114"/>
      <c r="K40" s="114"/>
      <c r="L40" s="14" t="s">
        <v>40</v>
      </c>
      <c r="M40" s="114"/>
      <c r="N40" s="114"/>
      <c r="O40" s="114"/>
      <c r="P40" s="114"/>
      <c r="Q40" s="119"/>
      <c r="R40" s="114"/>
      <c r="S40" s="114"/>
      <c r="T40" s="114"/>
      <c r="U40" s="14" t="s">
        <v>56</v>
      </c>
      <c r="V40" s="15" t="s">
        <v>38</v>
      </c>
      <c r="Y40" s="4"/>
    </row>
    <row r="41" spans="1:25" ht="60" customHeight="1" thickBot="1">
      <c r="A41" s="42"/>
      <c r="B41" s="125"/>
      <c r="C41" s="120"/>
      <c r="D41" s="120"/>
      <c r="E41" s="120"/>
      <c r="F41" s="17"/>
      <c r="G41" s="120"/>
      <c r="H41" s="120"/>
      <c r="I41" s="120"/>
      <c r="J41" s="120"/>
      <c r="K41" s="120"/>
      <c r="L41" s="17"/>
      <c r="M41" s="120"/>
      <c r="N41" s="120"/>
      <c r="O41" s="120"/>
      <c r="P41" s="120"/>
      <c r="Q41" s="127"/>
      <c r="R41" s="120"/>
      <c r="S41" s="120"/>
      <c r="T41" s="120"/>
      <c r="U41" s="17"/>
      <c r="V41" s="18"/>
      <c r="Y41" s="4"/>
    </row>
    <row r="42" spans="1:25" ht="15.75" thickBot="1">
      <c r="A42" s="19">
        <v>0</v>
      </c>
      <c r="B42" s="10">
        <v>1</v>
      </c>
      <c r="C42" s="71">
        <v>2</v>
      </c>
      <c r="D42" s="81">
        <v>3</v>
      </c>
      <c r="E42" s="71">
        <v>4</v>
      </c>
      <c r="F42" s="10">
        <v>5</v>
      </c>
      <c r="G42" s="90">
        <v>7</v>
      </c>
      <c r="H42" s="85">
        <v>9</v>
      </c>
      <c r="I42" s="99"/>
      <c r="J42" s="90">
        <v>11</v>
      </c>
      <c r="K42" s="101"/>
      <c r="L42" s="102"/>
      <c r="M42" s="90"/>
      <c r="N42" s="90"/>
      <c r="O42" s="101"/>
      <c r="P42" s="90"/>
      <c r="Q42" s="101"/>
      <c r="R42" s="90"/>
      <c r="S42" s="101"/>
      <c r="T42" s="90"/>
      <c r="U42" s="79">
        <v>12</v>
      </c>
      <c r="V42" s="94">
        <v>13</v>
      </c>
      <c r="Y42" s="4"/>
    </row>
    <row r="43" spans="1:31" ht="15.75">
      <c r="A43" s="43">
        <v>1</v>
      </c>
      <c r="B43" s="62" t="s">
        <v>21</v>
      </c>
      <c r="C43" s="44">
        <v>6060</v>
      </c>
      <c r="D43" s="44">
        <v>7020</v>
      </c>
      <c r="E43" s="45">
        <v>7320</v>
      </c>
      <c r="F43" s="24">
        <f aca="true" t="shared" si="7" ref="F43:F48">C43+D43+E43</f>
        <v>20400</v>
      </c>
      <c r="G43" s="83">
        <v>6960</v>
      </c>
      <c r="H43" s="83">
        <v>8280</v>
      </c>
      <c r="I43" s="83">
        <v>4980</v>
      </c>
      <c r="J43" s="83">
        <v>8432.085319706677</v>
      </c>
      <c r="K43" s="83">
        <v>0</v>
      </c>
      <c r="L43" s="24">
        <f aca="true" t="shared" si="8" ref="L43:L48">G43+H43+I43</f>
        <v>20220</v>
      </c>
      <c r="M43" s="83">
        <v>10065.94</v>
      </c>
      <c r="N43" s="83">
        <f aca="true" t="shared" si="9" ref="N43:N48">M43+K43</f>
        <v>10065.94</v>
      </c>
      <c r="O43" s="83">
        <v>10065.952049483663</v>
      </c>
      <c r="P43" s="83">
        <v>10065.952049483663</v>
      </c>
      <c r="Q43" s="24">
        <f aca="true" t="shared" si="10" ref="Q43:Q48">N43+O43+P43</f>
        <v>30197.844098967325</v>
      </c>
      <c r="R43" s="83">
        <v>10065.952049483663</v>
      </c>
      <c r="S43" s="83">
        <v>9254.906777570224</v>
      </c>
      <c r="T43" s="83">
        <v>807.5459063193881</v>
      </c>
      <c r="U43" s="24">
        <f aca="true" t="shared" si="11" ref="U43:U48">R43+S43+T43</f>
        <v>20128.404733373278</v>
      </c>
      <c r="V43" s="84">
        <f aca="true" t="shared" si="12" ref="V43:V48">F43+L43+Q43+U43</f>
        <v>90946.2488323406</v>
      </c>
      <c r="Y43" s="4"/>
      <c r="Z43" s="4"/>
      <c r="AE43" s="4"/>
    </row>
    <row r="44" spans="1:31" ht="15.75">
      <c r="A44" s="32">
        <v>2</v>
      </c>
      <c r="B44" s="63" t="s">
        <v>22</v>
      </c>
      <c r="C44" s="44">
        <v>3900</v>
      </c>
      <c r="D44" s="44">
        <v>4740</v>
      </c>
      <c r="E44" s="45">
        <v>4200</v>
      </c>
      <c r="F44" s="24">
        <f t="shared" si="7"/>
        <v>12840</v>
      </c>
      <c r="G44" s="83">
        <v>4560</v>
      </c>
      <c r="H44" s="83">
        <v>4680</v>
      </c>
      <c r="I44" s="83">
        <v>4080</v>
      </c>
      <c r="J44" s="83">
        <v>4090.458410410899</v>
      </c>
      <c r="K44" s="83">
        <v>1457.5845883939458</v>
      </c>
      <c r="L44" s="24">
        <f t="shared" si="8"/>
        <v>13320</v>
      </c>
      <c r="M44" s="83">
        <v>3983.5469812850242</v>
      </c>
      <c r="N44" s="83">
        <f t="shared" si="9"/>
        <v>5441.13156967897</v>
      </c>
      <c r="O44" s="83">
        <v>3983.5469812850242</v>
      </c>
      <c r="P44" s="83">
        <v>3983.5469812850242</v>
      </c>
      <c r="Q44" s="24">
        <f t="shared" si="10"/>
        <v>13408.225532249018</v>
      </c>
      <c r="R44" s="83">
        <v>3983.5469812850242</v>
      </c>
      <c r="S44" s="83">
        <v>3662.580128995876</v>
      </c>
      <c r="T44" s="83">
        <v>319.58199696894934</v>
      </c>
      <c r="U44" s="24">
        <f t="shared" si="11"/>
        <v>7965.70910724985</v>
      </c>
      <c r="V44" s="84">
        <f t="shared" si="12"/>
        <v>47533.93463949887</v>
      </c>
      <c r="Y44" s="4"/>
      <c r="Z44" s="4"/>
      <c r="AE44" s="4"/>
    </row>
    <row r="45" spans="1:31" ht="15.75">
      <c r="A45" s="43">
        <v>3</v>
      </c>
      <c r="B45" s="63" t="s">
        <v>23</v>
      </c>
      <c r="C45" s="44">
        <v>1320</v>
      </c>
      <c r="D45" s="44">
        <v>540</v>
      </c>
      <c r="E45" s="45">
        <v>1140</v>
      </c>
      <c r="F45" s="24">
        <f t="shared" si="7"/>
        <v>3000</v>
      </c>
      <c r="G45" s="83">
        <v>1020</v>
      </c>
      <c r="H45" s="83">
        <v>960</v>
      </c>
      <c r="I45" s="83">
        <v>780</v>
      </c>
      <c r="J45" s="83">
        <v>2516.708358826495</v>
      </c>
      <c r="K45" s="83">
        <v>0</v>
      </c>
      <c r="L45" s="24">
        <f t="shared" si="8"/>
        <v>2760</v>
      </c>
      <c r="M45" s="83">
        <v>2827.033341557114</v>
      </c>
      <c r="N45" s="83">
        <f t="shared" si="9"/>
        <v>2827.033341557114</v>
      </c>
      <c r="O45" s="83">
        <v>2827.033341557114</v>
      </c>
      <c r="P45" s="83">
        <v>2827.033341557114</v>
      </c>
      <c r="Q45" s="24">
        <f t="shared" si="10"/>
        <v>8481.100024671341</v>
      </c>
      <c r="R45" s="83">
        <v>2827.033341557114</v>
      </c>
      <c r="S45" s="83">
        <v>2599.2504141261056</v>
      </c>
      <c r="T45" s="83">
        <v>226.8</v>
      </c>
      <c r="U45" s="24">
        <f t="shared" si="11"/>
        <v>5653.08375568322</v>
      </c>
      <c r="V45" s="84">
        <f t="shared" si="12"/>
        <v>19894.18378035456</v>
      </c>
      <c r="Y45" s="4"/>
      <c r="Z45" s="4"/>
      <c r="AE45" s="4"/>
    </row>
    <row r="46" spans="1:31" ht="15.75">
      <c r="A46" s="32">
        <v>4</v>
      </c>
      <c r="B46" s="63" t="s">
        <v>32</v>
      </c>
      <c r="C46" s="44">
        <v>8915</v>
      </c>
      <c r="D46" s="44">
        <v>11175</v>
      </c>
      <c r="E46" s="45">
        <v>11605</v>
      </c>
      <c r="F46" s="24">
        <f t="shared" si="7"/>
        <v>31695</v>
      </c>
      <c r="G46" s="83">
        <v>10930</v>
      </c>
      <c r="H46" s="83">
        <v>13350</v>
      </c>
      <c r="I46" s="83">
        <v>13070</v>
      </c>
      <c r="J46" s="83">
        <v>13357.140770697904</v>
      </c>
      <c r="K46" s="83">
        <v>0</v>
      </c>
      <c r="L46" s="24">
        <f t="shared" si="8"/>
        <v>37350</v>
      </c>
      <c r="M46" s="83">
        <v>21478.599981672716</v>
      </c>
      <c r="N46" s="83">
        <f t="shared" si="9"/>
        <v>21478.599981672716</v>
      </c>
      <c r="O46" s="83">
        <v>21478.599981672716</v>
      </c>
      <c r="P46" s="83">
        <v>21478.599981672716</v>
      </c>
      <c r="Q46" s="24">
        <f t="shared" si="10"/>
        <v>64435.79994501815</v>
      </c>
      <c r="R46" s="83">
        <v>21478.599981672716</v>
      </c>
      <c r="S46" s="83">
        <v>19748.00193423325</v>
      </c>
      <c r="T46" s="83">
        <v>1723.1311458076339</v>
      </c>
      <c r="U46" s="24">
        <f t="shared" si="11"/>
        <v>42949.733061713596</v>
      </c>
      <c r="V46" s="84">
        <f t="shared" si="12"/>
        <v>176430.53300673174</v>
      </c>
      <c r="Y46" s="4"/>
      <c r="Z46" s="4"/>
      <c r="AE46" s="4"/>
    </row>
    <row r="47" spans="1:31" ht="15.75">
      <c r="A47" s="43">
        <v>5</v>
      </c>
      <c r="B47" s="63" t="s">
        <v>59</v>
      </c>
      <c r="C47" s="44">
        <v>0</v>
      </c>
      <c r="D47" s="44">
        <v>0</v>
      </c>
      <c r="E47" s="44">
        <v>0</v>
      </c>
      <c r="F47" s="24">
        <f t="shared" si="7"/>
        <v>0</v>
      </c>
      <c r="G47" s="44">
        <v>0</v>
      </c>
      <c r="H47" s="44">
        <v>0</v>
      </c>
      <c r="I47" s="44">
        <v>0</v>
      </c>
      <c r="J47" s="83"/>
      <c r="K47" s="83">
        <v>0</v>
      </c>
      <c r="L47" s="24">
        <f t="shared" si="8"/>
        <v>0</v>
      </c>
      <c r="M47" s="83">
        <v>3634.0228590561446</v>
      </c>
      <c r="N47" s="83">
        <f t="shared" si="9"/>
        <v>3634.0228590561446</v>
      </c>
      <c r="O47" s="83">
        <v>3634.0228590561446</v>
      </c>
      <c r="P47" s="83">
        <v>3634.0228590561446</v>
      </c>
      <c r="Q47" s="24">
        <f t="shared" si="10"/>
        <v>10902.068577168433</v>
      </c>
      <c r="R47" s="83">
        <v>3634.0228590561446</v>
      </c>
      <c r="S47" s="83">
        <v>3341.218259613012</v>
      </c>
      <c r="T47" s="83">
        <v>291.54</v>
      </c>
      <c r="U47" s="24">
        <f t="shared" si="11"/>
        <v>7266.781118669157</v>
      </c>
      <c r="V47" s="84">
        <f t="shared" si="12"/>
        <v>18168.84969583759</v>
      </c>
      <c r="Y47" s="4"/>
      <c r="Z47" s="4"/>
      <c r="AE47" s="4"/>
    </row>
    <row r="48" spans="1:31" ht="15.75">
      <c r="A48" s="32">
        <v>6</v>
      </c>
      <c r="B48" s="63" t="s">
        <v>60</v>
      </c>
      <c r="C48" s="44">
        <v>0</v>
      </c>
      <c r="D48" s="44">
        <v>0</v>
      </c>
      <c r="E48" s="44">
        <v>0</v>
      </c>
      <c r="F48" s="24">
        <f t="shared" si="7"/>
        <v>0</v>
      </c>
      <c r="G48" s="44">
        <v>0</v>
      </c>
      <c r="H48" s="44">
        <v>0</v>
      </c>
      <c r="I48" s="44">
        <v>0</v>
      </c>
      <c r="J48" s="83"/>
      <c r="K48" s="83">
        <v>0</v>
      </c>
      <c r="L48" s="24">
        <f t="shared" si="8"/>
        <v>0</v>
      </c>
      <c r="M48" s="83">
        <v>14649.172769886862</v>
      </c>
      <c r="N48" s="83">
        <f t="shared" si="9"/>
        <v>14649.172769886862</v>
      </c>
      <c r="O48" s="83">
        <v>14649.172769886862</v>
      </c>
      <c r="P48" s="83">
        <v>14649.172769886862</v>
      </c>
      <c r="Q48" s="24">
        <f t="shared" si="10"/>
        <v>43947.51830966058</v>
      </c>
      <c r="R48" s="83">
        <v>14649.172769886862</v>
      </c>
      <c r="S48" s="83">
        <v>13468.843055017092</v>
      </c>
      <c r="T48" s="83">
        <v>1175.2370211116202</v>
      </c>
      <c r="U48" s="24">
        <f t="shared" si="11"/>
        <v>29293.252846015574</v>
      </c>
      <c r="V48" s="84">
        <f t="shared" si="12"/>
        <v>73240.77115567616</v>
      </c>
      <c r="Y48" s="4"/>
      <c r="Z48" s="4"/>
      <c r="AE48" s="4"/>
    </row>
    <row r="49" spans="1:25" ht="25.5">
      <c r="A49" s="32"/>
      <c r="B49" s="47" t="s">
        <v>24</v>
      </c>
      <c r="C49" s="48">
        <f aca="true" t="shared" si="13" ref="C49:V49">SUM(C43:C48)</f>
        <v>20195</v>
      </c>
      <c r="D49" s="48">
        <f t="shared" si="13"/>
        <v>23475</v>
      </c>
      <c r="E49" s="48">
        <f t="shared" si="13"/>
        <v>24265</v>
      </c>
      <c r="F49" s="48">
        <f t="shared" si="13"/>
        <v>67935</v>
      </c>
      <c r="G49" s="48">
        <f t="shared" si="13"/>
        <v>23470</v>
      </c>
      <c r="H49" s="48">
        <f t="shared" si="13"/>
        <v>27270</v>
      </c>
      <c r="I49" s="48">
        <f t="shared" si="13"/>
        <v>22910</v>
      </c>
      <c r="J49" s="48">
        <f>SUM(J43:J48)</f>
        <v>28396.392859641976</v>
      </c>
      <c r="K49" s="48">
        <f>SUM(K43:K48)</f>
        <v>1457.5845883939458</v>
      </c>
      <c r="L49" s="48">
        <f t="shared" si="13"/>
        <v>73650</v>
      </c>
      <c r="M49" s="48">
        <f t="shared" si="13"/>
        <v>56638.31593345787</v>
      </c>
      <c r="N49" s="48">
        <f t="shared" si="13"/>
        <v>58095.900521851814</v>
      </c>
      <c r="O49" s="48">
        <f t="shared" si="13"/>
        <v>56638.327982941526</v>
      </c>
      <c r="P49" s="48">
        <f t="shared" si="13"/>
        <v>56638.327982941526</v>
      </c>
      <c r="Q49" s="48">
        <f t="shared" si="13"/>
        <v>171372.55648773487</v>
      </c>
      <c r="R49" s="48">
        <f t="shared" si="13"/>
        <v>56638.327982941526</v>
      </c>
      <c r="S49" s="48">
        <f t="shared" si="13"/>
        <v>52074.80056955556</v>
      </c>
      <c r="T49" s="48">
        <f t="shared" si="13"/>
        <v>4543.836070207592</v>
      </c>
      <c r="U49" s="48">
        <f t="shared" si="13"/>
        <v>113256.96462270466</v>
      </c>
      <c r="V49" s="48">
        <f t="shared" si="13"/>
        <v>426214.5211104395</v>
      </c>
      <c r="X49" s="4"/>
      <c r="Y49" s="4"/>
    </row>
    <row r="50" spans="1:31" ht="39" customHeight="1">
      <c r="A50" s="32">
        <v>1</v>
      </c>
      <c r="B50" s="64" t="s">
        <v>30</v>
      </c>
      <c r="C50" s="50">
        <v>4260</v>
      </c>
      <c r="D50" s="50">
        <v>6900</v>
      </c>
      <c r="E50" s="45">
        <v>6120</v>
      </c>
      <c r="F50" s="24">
        <f aca="true" t="shared" si="14" ref="F50:F57">C50+D50+E50</f>
        <v>17280</v>
      </c>
      <c r="G50" s="83">
        <v>5700</v>
      </c>
      <c r="H50" s="83">
        <v>6600</v>
      </c>
      <c r="I50" s="83">
        <v>6600</v>
      </c>
      <c r="J50" s="83">
        <v>6620.0840063229025</v>
      </c>
      <c r="K50" s="83">
        <v>0</v>
      </c>
      <c r="L50" s="24">
        <f aca="true" t="shared" si="15" ref="L50:L57">G50+H50+I50</f>
        <v>18900</v>
      </c>
      <c r="M50" s="83">
        <v>9187.85836006062</v>
      </c>
      <c r="N50" s="83">
        <f>M50+K50</f>
        <v>9187.85836006062</v>
      </c>
      <c r="O50" s="83">
        <v>9187.85836006062</v>
      </c>
      <c r="P50" s="83">
        <v>9187.85836006062</v>
      </c>
      <c r="Q50" s="24">
        <f>N50+O50+P50</f>
        <v>27563.575080181858</v>
      </c>
      <c r="R50" s="83">
        <v>9187.85836006062</v>
      </c>
      <c r="S50" s="83">
        <v>8447.563845909843</v>
      </c>
      <c r="T50" s="83">
        <v>737.100412363867</v>
      </c>
      <c r="U50" s="24">
        <f aca="true" t="shared" si="16" ref="U50:U57">R50+S50+T50</f>
        <v>18372.52261833433</v>
      </c>
      <c r="V50" s="25">
        <f aca="true" t="shared" si="17" ref="V50:V57">F50+L50+Q50+U50</f>
        <v>82116.09769851618</v>
      </c>
      <c r="Y50" s="4"/>
      <c r="Z50" s="4"/>
      <c r="AE50" s="4"/>
    </row>
    <row r="51" spans="1:31" ht="26.25" customHeight="1">
      <c r="A51" s="32">
        <v>2</v>
      </c>
      <c r="B51" s="64" t="s">
        <v>65</v>
      </c>
      <c r="C51" s="50">
        <v>64920</v>
      </c>
      <c r="D51" s="50">
        <v>78005</v>
      </c>
      <c r="E51" s="45">
        <v>69795</v>
      </c>
      <c r="F51" s="24">
        <f t="shared" si="14"/>
        <v>212720</v>
      </c>
      <c r="G51" s="83">
        <v>74900</v>
      </c>
      <c r="H51" s="83">
        <v>80375</v>
      </c>
      <c r="I51" s="83">
        <v>63400</v>
      </c>
      <c r="J51" s="83">
        <v>67106.6148011653</v>
      </c>
      <c r="K51" s="83">
        <v>0</v>
      </c>
      <c r="L51" s="24">
        <f t="shared" si="15"/>
        <v>218675</v>
      </c>
      <c r="M51" s="83">
        <v>67519.26519977913</v>
      </c>
      <c r="N51" s="83">
        <f aca="true" t="shared" si="18" ref="N51:N57">M51+K51</f>
        <v>67519.26519977913</v>
      </c>
      <c r="O51" s="83">
        <v>67519.26519977913</v>
      </c>
      <c r="P51" s="83">
        <v>67519.26519977913</v>
      </c>
      <c r="Q51" s="24">
        <f aca="true" t="shared" si="19" ref="Q51:Q57">N51+O51+P51</f>
        <v>202557.79559933738</v>
      </c>
      <c r="R51" s="83">
        <v>67519.26519977913</v>
      </c>
      <c r="S51" s="83">
        <v>62079.02660792537</v>
      </c>
      <c r="T51" s="83">
        <v>5416.765939449477</v>
      </c>
      <c r="U51" s="24">
        <f t="shared" si="16"/>
        <v>135015.05774715397</v>
      </c>
      <c r="V51" s="25">
        <f t="shared" si="17"/>
        <v>768967.8533464915</v>
      </c>
      <c r="Y51" s="4"/>
      <c r="Z51" s="4"/>
      <c r="AE51" s="4"/>
    </row>
    <row r="52" spans="1:31" ht="21.75" customHeight="1">
      <c r="A52" s="32">
        <v>3</v>
      </c>
      <c r="B52" s="64" t="s">
        <v>64</v>
      </c>
      <c r="C52" s="49">
        <v>152483</v>
      </c>
      <c r="D52" s="49">
        <v>165147</v>
      </c>
      <c r="E52" s="45">
        <v>135913</v>
      </c>
      <c r="F52" s="24">
        <f t="shared" si="14"/>
        <v>453543</v>
      </c>
      <c r="G52" s="83">
        <v>174076</v>
      </c>
      <c r="H52" s="83">
        <v>170484</v>
      </c>
      <c r="I52" s="83">
        <v>148714</v>
      </c>
      <c r="J52" s="83">
        <v>143213.54</v>
      </c>
      <c r="K52" s="83">
        <v>55453.52555631126</v>
      </c>
      <c r="L52" s="24">
        <f t="shared" si="15"/>
        <v>493274</v>
      </c>
      <c r="M52" s="83">
        <v>159367.8651134294</v>
      </c>
      <c r="N52" s="83">
        <f t="shared" si="18"/>
        <v>214821.39066974068</v>
      </c>
      <c r="O52" s="83">
        <v>159367.8651134294</v>
      </c>
      <c r="P52" s="83">
        <v>159367.8651134294</v>
      </c>
      <c r="Q52" s="24">
        <f t="shared" si="19"/>
        <v>533557.1208965995</v>
      </c>
      <c r="R52" s="83">
        <v>159367.8651134294</v>
      </c>
      <c r="S52" s="83">
        <v>146527.09725960126</v>
      </c>
      <c r="T52" s="83">
        <v>12785.364607196983</v>
      </c>
      <c r="U52" s="24">
        <f t="shared" si="16"/>
        <v>318680.32698022766</v>
      </c>
      <c r="V52" s="25">
        <f t="shared" si="17"/>
        <v>1799054.447876827</v>
      </c>
      <c r="X52" s="4"/>
      <c r="Y52" s="4"/>
      <c r="Z52" s="4"/>
      <c r="AE52" s="4"/>
    </row>
    <row r="53" spans="1:31" ht="21" customHeight="1">
      <c r="A53" s="32">
        <v>4</v>
      </c>
      <c r="B53" s="64" t="s">
        <v>25</v>
      </c>
      <c r="C53" s="49">
        <v>9844</v>
      </c>
      <c r="D53" s="49">
        <v>7842</v>
      </c>
      <c r="E53" s="45">
        <v>10108</v>
      </c>
      <c r="F53" s="24">
        <f t="shared" si="14"/>
        <v>27794</v>
      </c>
      <c r="G53" s="83">
        <v>8192</v>
      </c>
      <c r="H53" s="83">
        <v>11994</v>
      </c>
      <c r="I53" s="83">
        <v>8166</v>
      </c>
      <c r="J53" s="83">
        <v>23968.65103644281</v>
      </c>
      <c r="K53" s="83">
        <v>0</v>
      </c>
      <c r="L53" s="24">
        <f t="shared" si="15"/>
        <v>28352</v>
      </c>
      <c r="M53" s="83">
        <v>40692.146583019065</v>
      </c>
      <c r="N53" s="83">
        <f t="shared" si="18"/>
        <v>40692.146583019065</v>
      </c>
      <c r="O53" s="83">
        <v>40692.146583019065</v>
      </c>
      <c r="P53" s="83">
        <v>40692.146583019065</v>
      </c>
      <c r="Q53" s="24">
        <f t="shared" si="19"/>
        <v>122076.4397490572</v>
      </c>
      <c r="R53" s="83">
        <v>40692.146583019065</v>
      </c>
      <c r="S53" s="83">
        <v>37413.45293060303</v>
      </c>
      <c r="T53" s="83">
        <v>3264.5472808656114</v>
      </c>
      <c r="U53" s="24">
        <f t="shared" si="16"/>
        <v>81370.1467944877</v>
      </c>
      <c r="V53" s="25">
        <f t="shared" si="17"/>
        <v>259592.5865435449</v>
      </c>
      <c r="X53" s="4"/>
      <c r="Y53" s="4"/>
      <c r="Z53" s="4"/>
      <c r="AE53" s="4"/>
    </row>
    <row r="54" spans="1:31" ht="24" customHeight="1">
      <c r="A54" s="32">
        <v>5</v>
      </c>
      <c r="B54" s="64" t="s">
        <v>36</v>
      </c>
      <c r="C54" s="50">
        <v>74241</v>
      </c>
      <c r="D54" s="50">
        <v>77072</v>
      </c>
      <c r="E54" s="45">
        <v>69193</v>
      </c>
      <c r="F54" s="24">
        <f t="shared" si="14"/>
        <v>220506</v>
      </c>
      <c r="G54" s="83">
        <v>79632</v>
      </c>
      <c r="H54" s="83">
        <v>78435</v>
      </c>
      <c r="I54" s="83">
        <v>69646</v>
      </c>
      <c r="J54" s="83">
        <v>79763.93900301252</v>
      </c>
      <c r="K54" s="83">
        <v>0</v>
      </c>
      <c r="L54" s="24">
        <f t="shared" si="15"/>
        <v>227713</v>
      </c>
      <c r="M54" s="83">
        <v>95999.19886511823</v>
      </c>
      <c r="N54" s="83">
        <f t="shared" si="18"/>
        <v>95999.19886511823</v>
      </c>
      <c r="O54" s="83">
        <v>95999.19886511823</v>
      </c>
      <c r="P54" s="83">
        <v>95999.19886511823</v>
      </c>
      <c r="Q54" s="24">
        <f t="shared" si="19"/>
        <v>287997.5965953547</v>
      </c>
      <c r="R54" s="83">
        <v>95999.19886511823</v>
      </c>
      <c r="S54" s="83">
        <v>88264.24285059738</v>
      </c>
      <c r="T54" s="83">
        <v>7701.582490395797</v>
      </c>
      <c r="U54" s="24">
        <f t="shared" si="16"/>
        <v>191965.0242061114</v>
      </c>
      <c r="V54" s="25">
        <f t="shared" si="17"/>
        <v>928181.6208014662</v>
      </c>
      <c r="X54" s="4"/>
      <c r="Y54" s="4"/>
      <c r="Z54" s="4"/>
      <c r="AE54" s="4"/>
    </row>
    <row r="55" spans="1:31" ht="31.5" customHeight="1">
      <c r="A55" s="32">
        <v>6</v>
      </c>
      <c r="B55" s="64" t="s">
        <v>26</v>
      </c>
      <c r="C55" s="50">
        <v>51170</v>
      </c>
      <c r="D55" s="50">
        <v>66100</v>
      </c>
      <c r="E55" s="45">
        <v>50180</v>
      </c>
      <c r="F55" s="24">
        <f t="shared" si="14"/>
        <v>167450</v>
      </c>
      <c r="G55" s="83">
        <v>64310</v>
      </c>
      <c r="H55" s="83">
        <v>62970</v>
      </c>
      <c r="I55" s="83">
        <v>53380</v>
      </c>
      <c r="J55" s="83">
        <v>52883.301521455825</v>
      </c>
      <c r="K55" s="83">
        <v>19504.659855294794</v>
      </c>
      <c r="L55" s="24">
        <f t="shared" si="15"/>
        <v>180660</v>
      </c>
      <c r="M55" s="83">
        <v>53127.09546094291</v>
      </c>
      <c r="N55" s="83">
        <f t="shared" si="18"/>
        <v>72631.7553162377</v>
      </c>
      <c r="O55" s="83">
        <v>53127.09546094291</v>
      </c>
      <c r="P55" s="83">
        <v>53127.09546094291</v>
      </c>
      <c r="Q55" s="24">
        <f t="shared" si="19"/>
        <v>178885.94623812352</v>
      </c>
      <c r="R55" s="83">
        <v>53127.09546094291</v>
      </c>
      <c r="S55" s="83">
        <v>48846.479045101565</v>
      </c>
      <c r="T55" s="83">
        <v>4262.147111690691</v>
      </c>
      <c r="U55" s="24">
        <f t="shared" si="16"/>
        <v>106235.72161773517</v>
      </c>
      <c r="V55" s="25">
        <f t="shared" si="17"/>
        <v>633231.6678558588</v>
      </c>
      <c r="Y55" s="4"/>
      <c r="Z55" s="4"/>
      <c r="AE55" s="4"/>
    </row>
    <row r="56" spans="1:31" ht="31.5" customHeight="1">
      <c r="A56" s="32">
        <v>7</v>
      </c>
      <c r="B56" s="64" t="s">
        <v>35</v>
      </c>
      <c r="C56" s="50">
        <v>14843</v>
      </c>
      <c r="D56" s="50">
        <v>16289</v>
      </c>
      <c r="E56" s="45">
        <v>17498</v>
      </c>
      <c r="F56" s="24">
        <f t="shared" si="14"/>
        <v>48630</v>
      </c>
      <c r="G56" s="83">
        <v>13986</v>
      </c>
      <c r="H56" s="83">
        <v>18833</v>
      </c>
      <c r="I56" s="83">
        <v>14702</v>
      </c>
      <c r="J56" s="83">
        <v>42447.47631154468</v>
      </c>
      <c r="K56" s="83">
        <v>0</v>
      </c>
      <c r="L56" s="24">
        <f t="shared" si="15"/>
        <v>47521</v>
      </c>
      <c r="M56" s="83">
        <v>0</v>
      </c>
      <c r="N56" s="83">
        <f t="shared" si="18"/>
        <v>0</v>
      </c>
      <c r="O56" s="83">
        <v>0</v>
      </c>
      <c r="P56" s="83">
        <v>0</v>
      </c>
      <c r="Q56" s="24">
        <f t="shared" si="19"/>
        <v>0</v>
      </c>
      <c r="R56" s="83">
        <v>0</v>
      </c>
      <c r="S56" s="83">
        <v>0</v>
      </c>
      <c r="T56" s="83">
        <v>0</v>
      </c>
      <c r="U56" s="24">
        <f t="shared" si="16"/>
        <v>0</v>
      </c>
      <c r="V56" s="25">
        <f t="shared" si="17"/>
        <v>96151</v>
      </c>
      <c r="Y56" s="4"/>
      <c r="Z56" s="4"/>
      <c r="AE56" s="4"/>
    </row>
    <row r="57" spans="1:31" ht="31.5" customHeight="1">
      <c r="A57" s="32">
        <v>8</v>
      </c>
      <c r="B57" s="64" t="s">
        <v>57</v>
      </c>
      <c r="C57" s="50">
        <v>0</v>
      </c>
      <c r="D57" s="50">
        <v>0</v>
      </c>
      <c r="E57" s="50">
        <v>0</v>
      </c>
      <c r="F57" s="24">
        <f t="shared" si="14"/>
        <v>0</v>
      </c>
      <c r="G57" s="83">
        <v>0</v>
      </c>
      <c r="H57" s="83">
        <v>0</v>
      </c>
      <c r="I57" s="83">
        <v>0</v>
      </c>
      <c r="J57" s="83"/>
      <c r="K57" s="83">
        <v>0</v>
      </c>
      <c r="L57" s="24">
        <f t="shared" si="15"/>
        <v>0</v>
      </c>
      <c r="M57" s="83">
        <v>3598.04</v>
      </c>
      <c r="N57" s="83">
        <f t="shared" si="18"/>
        <v>3598.04</v>
      </c>
      <c r="O57" s="83">
        <v>3598.042434709054</v>
      </c>
      <c r="P57" s="83">
        <v>3598.042434709054</v>
      </c>
      <c r="Q57" s="24">
        <f t="shared" si="19"/>
        <v>10794.124869418109</v>
      </c>
      <c r="R57" s="83">
        <v>3598.042434709054</v>
      </c>
      <c r="S57" s="83">
        <v>3308.1368907059523</v>
      </c>
      <c r="T57" s="83">
        <v>288.65470693969615</v>
      </c>
      <c r="U57" s="24">
        <f t="shared" si="16"/>
        <v>7194.834032354703</v>
      </c>
      <c r="V57" s="25">
        <f t="shared" si="17"/>
        <v>17988.95890177281</v>
      </c>
      <c r="Y57" s="4"/>
      <c r="Z57" s="4"/>
      <c r="AE57" s="4"/>
    </row>
    <row r="58" spans="1:25" ht="20.25" customHeight="1">
      <c r="A58" s="46"/>
      <c r="B58" s="51" t="s">
        <v>27</v>
      </c>
      <c r="C58" s="52">
        <f aca="true" t="shared" si="20" ref="C58:V58">SUM(C50:C57)</f>
        <v>371761</v>
      </c>
      <c r="D58" s="52">
        <f t="shared" si="20"/>
        <v>417355</v>
      </c>
      <c r="E58" s="52">
        <f t="shared" si="20"/>
        <v>358807</v>
      </c>
      <c r="F58" s="52">
        <f t="shared" si="20"/>
        <v>1147923</v>
      </c>
      <c r="G58" s="52">
        <f t="shared" si="20"/>
        <v>420796</v>
      </c>
      <c r="H58" s="52">
        <f t="shared" si="20"/>
        <v>429691</v>
      </c>
      <c r="I58" s="52">
        <f t="shared" si="20"/>
        <v>364608</v>
      </c>
      <c r="J58" s="52">
        <f>SUM(J50:J57)</f>
        <v>416003.60667994403</v>
      </c>
      <c r="K58" s="52">
        <f>SUM(K50:K57)</f>
        <v>74958.18541160606</v>
      </c>
      <c r="L58" s="52">
        <f t="shared" si="20"/>
        <v>1215095</v>
      </c>
      <c r="M58" s="52">
        <f t="shared" si="20"/>
        <v>429491.4695823493</v>
      </c>
      <c r="N58" s="52">
        <f t="shared" si="20"/>
        <v>504449.65499395534</v>
      </c>
      <c r="O58" s="52">
        <f t="shared" si="20"/>
        <v>429491.47201705835</v>
      </c>
      <c r="P58" s="52">
        <f t="shared" si="20"/>
        <v>429491.47201705835</v>
      </c>
      <c r="Q58" s="52">
        <f t="shared" si="20"/>
        <v>1363432.5990280723</v>
      </c>
      <c r="R58" s="52">
        <f t="shared" si="20"/>
        <v>429491.47201705835</v>
      </c>
      <c r="S58" s="52">
        <f t="shared" si="20"/>
        <v>394885.99943044444</v>
      </c>
      <c r="T58" s="52">
        <f t="shared" si="20"/>
        <v>34456.162548902124</v>
      </c>
      <c r="U58" s="52">
        <f t="shared" si="20"/>
        <v>858833.633996405</v>
      </c>
      <c r="V58" s="52">
        <f t="shared" si="20"/>
        <v>4585284.233024477</v>
      </c>
      <c r="Y58" s="4"/>
    </row>
    <row r="59" spans="1:25" ht="34.5" customHeight="1">
      <c r="A59" s="53"/>
      <c r="B59" s="54" t="s">
        <v>28</v>
      </c>
      <c r="C59" s="55">
        <f aca="true" t="shared" si="21" ref="C59:H59">C49+C58</f>
        <v>391956</v>
      </c>
      <c r="D59" s="55">
        <f t="shared" si="21"/>
        <v>440830</v>
      </c>
      <c r="E59" s="55">
        <f t="shared" si="21"/>
        <v>383072</v>
      </c>
      <c r="F59" s="55">
        <f t="shared" si="21"/>
        <v>1215858</v>
      </c>
      <c r="G59" s="55">
        <f t="shared" si="21"/>
        <v>444266</v>
      </c>
      <c r="H59" s="55">
        <f t="shared" si="21"/>
        <v>456961</v>
      </c>
      <c r="I59" s="55">
        <f aca="true" t="shared" si="22" ref="I59:T59">SUM(I58,I49)</f>
        <v>387518</v>
      </c>
      <c r="J59" s="55">
        <f>SUM(J58,J49)</f>
        <v>444399.999539586</v>
      </c>
      <c r="K59" s="55">
        <f>SUM(K58,K49)</f>
        <v>76415.77</v>
      </c>
      <c r="L59" s="55">
        <f t="shared" si="22"/>
        <v>1288745</v>
      </c>
      <c r="M59" s="55">
        <f t="shared" si="22"/>
        <v>486129.78551580716</v>
      </c>
      <c r="N59" s="55">
        <f t="shared" si="22"/>
        <v>562545.5555158071</v>
      </c>
      <c r="O59" s="55">
        <f t="shared" si="22"/>
        <v>486129.7999999999</v>
      </c>
      <c r="P59" s="55">
        <f t="shared" si="22"/>
        <v>486129.7999999999</v>
      </c>
      <c r="Q59" s="55">
        <f t="shared" si="22"/>
        <v>1534805.1555158072</v>
      </c>
      <c r="R59" s="55">
        <f t="shared" si="22"/>
        <v>486129.7999999999</v>
      </c>
      <c r="S59" s="55">
        <f t="shared" si="22"/>
        <v>446960.8</v>
      </c>
      <c r="T59" s="55">
        <f t="shared" si="22"/>
        <v>38999.99861910971</v>
      </c>
      <c r="U59" s="55">
        <f>U49+U58</f>
        <v>972090.5986191097</v>
      </c>
      <c r="V59" s="55">
        <f>V49+V58</f>
        <v>5011498.754134917</v>
      </c>
      <c r="X59" s="4"/>
      <c r="Y59" s="4"/>
    </row>
    <row r="60" spans="1:25" ht="63" customHeight="1">
      <c r="A60" s="56"/>
      <c r="B60" s="57" t="s">
        <v>34</v>
      </c>
      <c r="C60" s="58">
        <f aca="true" t="shared" si="23" ref="C60:V60">C28+C34+C49+C58</f>
        <v>1062782.72</v>
      </c>
      <c r="D60" s="58">
        <f t="shared" si="23"/>
        <v>1094444.81</v>
      </c>
      <c r="E60" s="58">
        <f t="shared" si="23"/>
        <v>929234.45</v>
      </c>
      <c r="F60" s="58">
        <f t="shared" si="23"/>
        <v>3086461.98</v>
      </c>
      <c r="G60" s="58">
        <f t="shared" si="23"/>
        <v>1133840.69</v>
      </c>
      <c r="H60" s="58">
        <f t="shared" si="23"/>
        <v>1134144.52</v>
      </c>
      <c r="I60" s="58">
        <f t="shared" si="23"/>
        <v>999257.5100000001</v>
      </c>
      <c r="J60" s="58">
        <f t="shared" si="23"/>
        <v>1110999.9995395858</v>
      </c>
      <c r="K60" s="58">
        <f t="shared" si="23"/>
        <v>98842.22</v>
      </c>
      <c r="L60" s="58">
        <f t="shared" si="23"/>
        <v>3267242.7199999997</v>
      </c>
      <c r="M60" s="58">
        <f t="shared" si="23"/>
        <v>1246486.6615179498</v>
      </c>
      <c r="N60" s="58">
        <f t="shared" si="23"/>
        <v>1345328.88151795</v>
      </c>
      <c r="O60" s="58">
        <f t="shared" si="23"/>
        <v>1246486.6665999996</v>
      </c>
      <c r="P60" s="58">
        <f t="shared" si="23"/>
        <v>1246486.6665999996</v>
      </c>
      <c r="Q60" s="58">
        <f t="shared" si="23"/>
        <v>3838302.21471795</v>
      </c>
      <c r="R60" s="58">
        <f t="shared" si="23"/>
        <v>1246486.6665999996</v>
      </c>
      <c r="S60" s="58">
        <f t="shared" si="23"/>
        <v>1146053.34</v>
      </c>
      <c r="T60" s="58">
        <f t="shared" si="23"/>
        <v>99999.99861910973</v>
      </c>
      <c r="U60" s="58">
        <f t="shared" si="23"/>
        <v>2492540.00521911</v>
      </c>
      <c r="V60" s="58">
        <f t="shared" si="23"/>
        <v>12684546.91993706</v>
      </c>
      <c r="Y60" s="4"/>
    </row>
    <row r="61" ht="12.75">
      <c r="V61" s="59"/>
    </row>
    <row r="62" ht="12.75">
      <c r="V62" s="59"/>
    </row>
    <row r="63" spans="1:16" ht="14.25">
      <c r="A63" s="60" t="s">
        <v>29</v>
      </c>
      <c r="B63" s="61"/>
      <c r="E63" s="60"/>
      <c r="F63" s="61"/>
      <c r="G63" s="61"/>
      <c r="H63" s="61"/>
      <c r="I63" s="61"/>
      <c r="J63" s="61"/>
      <c r="K63" s="61"/>
      <c r="L63" s="61"/>
      <c r="M63" s="61"/>
      <c r="N63" s="61"/>
      <c r="O63" s="59"/>
      <c r="P63" s="4"/>
    </row>
    <row r="64" spans="1:16" ht="15">
      <c r="A64" s="60" t="s">
        <v>33</v>
      </c>
      <c r="B64" s="60"/>
      <c r="D64" s="74" t="s">
        <v>62</v>
      </c>
      <c r="E64" s="60"/>
      <c r="F64" s="72">
        <v>44896</v>
      </c>
      <c r="G64" s="91">
        <v>179720</v>
      </c>
      <c r="H64" s="91"/>
      <c r="I64" s="91"/>
      <c r="J64" s="72"/>
      <c r="K64" s="72"/>
      <c r="L64" s="72"/>
      <c r="M64" s="72"/>
      <c r="N64" s="72"/>
      <c r="O64" s="59"/>
      <c r="P64" s="4"/>
    </row>
    <row r="65" spans="6:16" ht="15">
      <c r="F65" s="77">
        <v>44927</v>
      </c>
      <c r="G65" s="92">
        <v>231453.08</v>
      </c>
      <c r="H65" s="92"/>
      <c r="I65" s="92"/>
      <c r="J65" s="77"/>
      <c r="K65" s="77"/>
      <c r="L65" s="77"/>
      <c r="M65" s="77"/>
      <c r="N65" s="77"/>
      <c r="O65" s="70"/>
      <c r="P65" s="68"/>
    </row>
    <row r="66" spans="6:16" ht="15">
      <c r="F66" s="72">
        <v>44958</v>
      </c>
      <c r="G66" s="92">
        <v>308070</v>
      </c>
      <c r="H66" s="92"/>
      <c r="I66" s="92"/>
      <c r="J66" s="73"/>
      <c r="K66" s="73"/>
      <c r="L66" s="73"/>
      <c r="M66" s="73"/>
      <c r="N66" s="73"/>
      <c r="O66" s="70"/>
      <c r="P66" s="68"/>
    </row>
    <row r="67" spans="6:16" ht="15">
      <c r="F67" s="72">
        <v>44986</v>
      </c>
      <c r="G67" s="92">
        <v>373310</v>
      </c>
      <c r="H67" s="92"/>
      <c r="I67" s="92"/>
      <c r="J67" s="73"/>
      <c r="K67" s="73"/>
      <c r="L67" s="73"/>
      <c r="M67" s="73"/>
      <c r="N67" s="73"/>
      <c r="O67" s="70"/>
      <c r="P67" s="68"/>
    </row>
    <row r="68" spans="6:16" ht="15">
      <c r="F68" s="72">
        <v>45017</v>
      </c>
      <c r="G68" s="92">
        <v>225050</v>
      </c>
      <c r="H68" s="92"/>
      <c r="I68" s="92"/>
      <c r="J68" s="73"/>
      <c r="K68" s="73"/>
      <c r="L68" s="73"/>
      <c r="M68" s="73"/>
      <c r="N68" s="73"/>
      <c r="O68" s="70"/>
      <c r="P68" s="68"/>
    </row>
    <row r="69" spans="6:16" ht="15">
      <c r="F69" s="72">
        <v>45047</v>
      </c>
      <c r="G69" s="92">
        <v>338510</v>
      </c>
      <c r="H69" s="92"/>
      <c r="I69" s="92"/>
      <c r="J69" s="73"/>
      <c r="K69" s="73"/>
      <c r="L69" s="73"/>
      <c r="M69" s="73"/>
      <c r="N69" s="73"/>
      <c r="O69" s="70"/>
      <c r="P69" s="68"/>
    </row>
    <row r="70" spans="4:16" ht="15">
      <c r="D70" s="75" t="s">
        <v>63</v>
      </c>
      <c r="G70" s="92">
        <f>G64+G65+G66+G67+G68+G69+F60+L60+Q60+U60</f>
        <v>14340659.99993706</v>
      </c>
      <c r="H70" s="92"/>
      <c r="I70" s="92"/>
      <c r="O70" s="70"/>
      <c r="P70" s="68"/>
    </row>
    <row r="71" ht="12.75">
      <c r="V71" s="59"/>
    </row>
    <row r="72" ht="12.75">
      <c r="V72" s="4"/>
    </row>
    <row r="73" spans="9:22" ht="12.75">
      <c r="I73" s="4"/>
      <c r="U73" s="4"/>
      <c r="V73" s="59"/>
    </row>
    <row r="74" spans="2:23" ht="14.25">
      <c r="B74" s="60"/>
      <c r="C74" s="61"/>
      <c r="E74" s="60"/>
      <c r="F74" s="61"/>
      <c r="G74" s="61"/>
      <c r="H74" s="61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1"/>
      <c r="V74" s="59"/>
      <c r="W74" s="4"/>
    </row>
    <row r="75" spans="2:23" ht="15">
      <c r="B75" s="60"/>
      <c r="C75" s="60"/>
      <c r="D75" s="74"/>
      <c r="E75" s="60"/>
      <c r="F75" s="72"/>
      <c r="G75" s="91"/>
      <c r="H75" s="72"/>
      <c r="I75" s="60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72"/>
      <c r="V75" s="59"/>
      <c r="W75" s="4"/>
    </row>
    <row r="76" spans="6:23" ht="15">
      <c r="F76" s="77"/>
      <c r="G76" s="92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0"/>
      <c r="W76" s="68"/>
    </row>
    <row r="77" spans="6:23" ht="15">
      <c r="F77" s="72"/>
      <c r="G77" s="9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0"/>
      <c r="W77" s="68"/>
    </row>
    <row r="78" spans="6:23" ht="15">
      <c r="F78" s="72"/>
      <c r="G78" s="92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0"/>
      <c r="W78" s="68"/>
    </row>
    <row r="79" spans="4:23" ht="15">
      <c r="D79" s="75"/>
      <c r="G79" s="92"/>
      <c r="V79" s="70"/>
      <c r="W79" s="68"/>
    </row>
    <row r="80" spans="22:23" ht="12.75">
      <c r="V80" s="70"/>
      <c r="W80" s="68"/>
    </row>
    <row r="81" spans="22:23" ht="12.75">
      <c r="V81" s="70"/>
      <c r="W81" s="68"/>
    </row>
    <row r="82" spans="22:23" ht="12.75">
      <c r="V82" s="70"/>
      <c r="W82" s="68"/>
    </row>
    <row r="83" spans="22:23" ht="12.75">
      <c r="V83" s="70"/>
      <c r="W83" s="68"/>
    </row>
    <row r="84" spans="22:23" ht="12.75">
      <c r="V84" s="70"/>
      <c r="W84" s="68"/>
    </row>
    <row r="85" spans="22:23" ht="12.75">
      <c r="V85" s="70"/>
      <c r="W85" s="68"/>
    </row>
    <row r="86" spans="22:23" ht="12.75">
      <c r="V86" s="4"/>
      <c r="W86" s="4"/>
    </row>
    <row r="87" spans="22:23" ht="12.75">
      <c r="V87" s="4"/>
      <c r="W87" s="4"/>
    </row>
    <row r="88" spans="22:23" ht="12.75">
      <c r="V88" s="4"/>
      <c r="W88" s="4"/>
    </row>
    <row r="89" spans="2:2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9"/>
      <c r="W89" s="4"/>
    </row>
    <row r="90" spans="2:2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9"/>
      <c r="W90" s="4"/>
    </row>
    <row r="91" spans="2:2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9"/>
      <c r="W91" s="4"/>
    </row>
    <row r="92" spans="2:2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9"/>
      <c r="W92" s="4"/>
    </row>
    <row r="93" spans="2:2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9"/>
      <c r="W93" s="4"/>
    </row>
    <row r="94" spans="2:2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9"/>
      <c r="W94" s="4"/>
    </row>
    <row r="95" spans="2:2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9"/>
      <c r="W95" s="4"/>
    </row>
    <row r="96" spans="2:2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9"/>
      <c r="W96" s="4"/>
    </row>
    <row r="97" spans="2:2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9"/>
      <c r="W97" s="4"/>
    </row>
    <row r="98" spans="2:2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9"/>
      <c r="W98" s="4"/>
    </row>
    <row r="99" spans="2:2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9"/>
      <c r="W99" s="4"/>
    </row>
    <row r="100" spans="2:2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9"/>
      <c r="W100" s="4"/>
    </row>
    <row r="101" spans="2:2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9"/>
      <c r="W101" s="4"/>
    </row>
    <row r="102" spans="2:23" ht="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69"/>
      <c r="W102" s="4"/>
    </row>
    <row r="103" spans="2:2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9"/>
      <c r="W103" s="4"/>
    </row>
    <row r="104" spans="22:23" ht="12.75">
      <c r="V104" s="65"/>
      <c r="W104" s="59"/>
    </row>
    <row r="105" spans="22:23" ht="12.75">
      <c r="V105" s="65"/>
      <c r="W105" s="65"/>
    </row>
    <row r="106" spans="22:23" ht="12.75">
      <c r="V106" s="4"/>
      <c r="W106" s="65"/>
    </row>
    <row r="107" ht="12.75">
      <c r="W107" s="4"/>
    </row>
    <row r="108" spans="22:23" ht="12.75">
      <c r="V108" s="4"/>
      <c r="W108" s="4"/>
    </row>
    <row r="109" spans="22:23" ht="12.75">
      <c r="V109" s="4"/>
      <c r="W109" s="4"/>
    </row>
    <row r="110" spans="22:23" ht="12.75">
      <c r="V110" s="4"/>
      <c r="W110" s="4"/>
    </row>
    <row r="111" spans="22:23" ht="12.75">
      <c r="V111" s="4"/>
      <c r="W111" s="4"/>
    </row>
    <row r="112" spans="22:23" ht="12.75">
      <c r="V112" s="4"/>
      <c r="W112" s="4"/>
    </row>
    <row r="113" spans="22:23" ht="12.75">
      <c r="V113" s="4"/>
      <c r="W113" s="4"/>
    </row>
    <row r="114" spans="22:23" ht="12.75">
      <c r="V114" s="4"/>
      <c r="W114" s="4"/>
    </row>
    <row r="115" spans="22:23" ht="12.75">
      <c r="V115" s="4"/>
      <c r="W115" s="4"/>
    </row>
    <row r="116" spans="22:23" ht="12.75">
      <c r="V116" s="4"/>
      <c r="W116" s="4"/>
    </row>
    <row r="117" spans="22:23" ht="12.75">
      <c r="V117" s="4"/>
      <c r="W117" s="4"/>
    </row>
    <row r="118" ht="18">
      <c r="V118" s="67"/>
    </row>
    <row r="119" spans="22:23" ht="18">
      <c r="V119" s="66"/>
      <c r="W119" s="67"/>
    </row>
    <row r="120" ht="12.75">
      <c r="V120" s="4"/>
    </row>
    <row r="123" ht="18">
      <c r="V123" s="69"/>
    </row>
    <row r="124" ht="12.75">
      <c r="V124" s="4"/>
    </row>
    <row r="125" ht="12.75">
      <c r="V125" s="4"/>
    </row>
    <row r="129" ht="12.75">
      <c r="V129" s="4"/>
    </row>
    <row r="132" ht="12.75">
      <c r="V132" s="4"/>
    </row>
  </sheetData>
  <mergeCells count="54">
    <mergeCell ref="K9:K11"/>
    <mergeCell ref="K39:K41"/>
    <mergeCell ref="R39:R41"/>
    <mergeCell ref="S39:S41"/>
    <mergeCell ref="R9:R11"/>
    <mergeCell ref="S9:S11"/>
    <mergeCell ref="R31:R33"/>
    <mergeCell ref="S31:S33"/>
    <mergeCell ref="T39:T41"/>
    <mergeCell ref="M39:M41"/>
    <mergeCell ref="O39:O41"/>
    <mergeCell ref="P39:P41"/>
    <mergeCell ref="Q39:Q41"/>
    <mergeCell ref="N39:N41"/>
    <mergeCell ref="T9:T11"/>
    <mergeCell ref="M9:M11"/>
    <mergeCell ref="O9:O11"/>
    <mergeCell ref="P9:P11"/>
    <mergeCell ref="Q9:Q11"/>
    <mergeCell ref="N9:N11"/>
    <mergeCell ref="D6:H6"/>
    <mergeCell ref="D39:D41"/>
    <mergeCell ref="B3:F3"/>
    <mergeCell ref="B9:B11"/>
    <mergeCell ref="B39:B41"/>
    <mergeCell ref="E9:E11"/>
    <mergeCell ref="E39:E41"/>
    <mergeCell ref="C39:C41"/>
    <mergeCell ref="B4:V4"/>
    <mergeCell ref="D9:D11"/>
    <mergeCell ref="C9:C11"/>
    <mergeCell ref="H39:H41"/>
    <mergeCell ref="G9:G11"/>
    <mergeCell ref="G39:G41"/>
    <mergeCell ref="H9:H11"/>
    <mergeCell ref="G31:G33"/>
    <mergeCell ref="H31:H33"/>
    <mergeCell ref="D31:D33"/>
    <mergeCell ref="E31:E33"/>
    <mergeCell ref="J39:J41"/>
    <mergeCell ref="J9:J11"/>
    <mergeCell ref="I9:I11"/>
    <mergeCell ref="I39:I41"/>
    <mergeCell ref="I31:I33"/>
    <mergeCell ref="J31:J33"/>
    <mergeCell ref="T31:T33"/>
    <mergeCell ref="A30:B30"/>
    <mergeCell ref="B31:B33"/>
    <mergeCell ref="M31:M33"/>
    <mergeCell ref="O31:O33"/>
    <mergeCell ref="P31:P33"/>
    <mergeCell ref="Q31:Q33"/>
    <mergeCell ref="C31:C33"/>
    <mergeCell ref="N31:N33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2023-08-02T07:46:47Z</dcterms:modified>
  <cp:category/>
  <cp:version/>
  <cp:contentType/>
  <cp:contentStatus/>
</cp:coreProperties>
</file>