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DEC 2023 CU ECONOMII NOV 2023" sheetId="1" r:id="rId1"/>
  </sheets>
  <definedNames/>
  <calcPr fullCalcOnLoad="1"/>
</workbook>
</file>

<file path=xl/sharedStrings.xml><?xml version="1.0" encoding="utf-8"?>
<sst xmlns="http://schemas.openxmlformats.org/spreadsheetml/2006/main" count="116" uniqueCount="70">
  <si>
    <t>CAS VASLUI</t>
  </si>
  <si>
    <t xml:space="preserve">                     SITUATIA VALORILOR DE CONTRACT   PENTRU SERVICII MEDICALE PARACLINICE</t>
  </si>
  <si>
    <t xml:space="preserve">                    </t>
  </si>
  <si>
    <t>ANALIZE MEDICALE DE LABORATOR</t>
  </si>
  <si>
    <t>Nr.crt.</t>
  </si>
  <si>
    <t>Ambulatoriul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</si>
  <si>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</si>
  <si>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</si>
  <si>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</si>
  <si>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</si>
  <si>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</si>
  <si>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</si>
  <si>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</si>
  <si>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</si>
  <si>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</si>
  <si>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</si>
  <si>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</si>
  <si>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</si>
  <si>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</si>
  <si>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</si>
  <si>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</si>
  <si>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</si>
  <si>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</si>
  <si>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</si>
  <si>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TOTAL ACTE ADITIONALE CLINIC     +MED FAM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</si>
  <si>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</si>
  <si>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</si>
  <si>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</si>
  <si>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</si>
  <si>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>Director ex.DRC</t>
  </si>
  <si>
    <t xml:space="preserve">SOCIETATEA CIVILA BARLAD </t>
  </si>
  <si>
    <t>AMB. SPITAL JUDETEAN VASLUI</t>
  </si>
  <si>
    <t>SPITALUL JUDETEAN VASLUI - ecografii</t>
  </si>
  <si>
    <t>Ec. Cosma Marian</t>
  </si>
  <si>
    <t>TOTAL PARACLINIC 2022  ( ANALIZE MED+ANAT.PATOLOGICA+RAD.IMAGISTICA MED)</t>
  </si>
  <si>
    <t>SPITAL BARLAD radiologie, eco , CT</t>
  </si>
  <si>
    <t>SPITAL VASLUI radiologie, eco, CT, RMN</t>
  </si>
  <si>
    <t>TRIM.I 2023</t>
  </si>
  <si>
    <t>AN 2023</t>
  </si>
  <si>
    <t>IANUARIE 2023 FACTURAT</t>
  </si>
  <si>
    <t>TRIM.II 2023</t>
  </si>
  <si>
    <t xml:space="preserve">FEBRUARIE 2023 FACTURAT </t>
  </si>
  <si>
    <t>MARTIE 2023 FACTURAT</t>
  </si>
  <si>
    <t xml:space="preserve">APRILIE 2023 FACTURAT </t>
  </si>
  <si>
    <t>Avizat,</t>
  </si>
  <si>
    <t>Director General</t>
  </si>
  <si>
    <t>IUNIE 2023  CONTRACTAT</t>
  </si>
  <si>
    <t xml:space="preserve">MAI 2023 FACTURAT </t>
  </si>
  <si>
    <t xml:space="preserve">IUNIE 2023 CU ECONOMII FINAL </t>
  </si>
  <si>
    <t>TRIM III CONTRACTAT 2023</t>
  </si>
  <si>
    <t>DECEMBRIE CONTRACTAT 2023</t>
  </si>
  <si>
    <t>TRIM.IV 2023</t>
  </si>
  <si>
    <t>SC TONIC MEDICAL CENTER SRL BARLAD</t>
  </si>
  <si>
    <t>AMB. SPITAL MUN. "D. CASTROIAN" HS</t>
  </si>
  <si>
    <t>CMI CAZACU TATIANA</t>
  </si>
  <si>
    <t>SC DR. CATALIN ZODIERU SRL BARLAD</t>
  </si>
  <si>
    <t>ANATOMIE PATOLOGICA</t>
  </si>
  <si>
    <t xml:space="preserve">SUME MONITOR </t>
  </si>
  <si>
    <t xml:space="preserve">TOTAL CREDIT DE ANGAJAMENT </t>
  </si>
  <si>
    <t>AUDIOSAN SRL VASLUI  RMN + ECO+CT</t>
  </si>
  <si>
    <t>S.C. AXA DESIGN S.R.L BARLAD  RMN</t>
  </si>
  <si>
    <t xml:space="preserve">IUNIE 2023 FACTURAT </t>
  </si>
  <si>
    <t>IULIE FACTURAT 2023</t>
  </si>
  <si>
    <t>AUGUST FACTURAT 2023</t>
  </si>
  <si>
    <t>SEPTEMBRIE FACTURAT 2023</t>
  </si>
  <si>
    <t>OCTOMBRIE FACTURAT 2023</t>
  </si>
  <si>
    <t>DECEMBRIE FINAL 2023</t>
  </si>
  <si>
    <t>NOIEMBRIE  2023 FACTURAT</t>
  </si>
  <si>
    <t>DIFERENTE NOIEMBRIE 2023                 &lt; 5%</t>
  </si>
  <si>
    <t>ECONOMII DIN NOIEMBRIE 2023 DE REPARTIZAT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</si>
</sst>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4" fontId="0" fillId="0" borderId="0" xfId="0" applyNumberFormat="1" applyAlignment="1">
      <alignment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3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3" fillId="0" borderId="1" xfId="19" applyFont="1" applyBorder="1" applyAlignment="1">
      <alignment horizontal="center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4" fontId="3" fillId="3" borderId="2" xfId="19" applyNumberFormat="1" applyFont="1" applyFill="1" applyBorder="1" applyAlignment="1">
      <alignment horizontal="center" vertical="center"/>
      <protection/>
    </xf>
    <xf numFmtId="4" fontId="3" fillId="4" borderId="2" xfId="19" applyNumberFormat="1" applyFont="1" applyFill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/>
      <protection/>
    </xf>
    <xf numFmtId="164" fontId="3" fillId="3" borderId="4" xfId="19" applyNumberFormat="1" applyFont="1" applyFill="1" applyBorder="1" applyAlignment="1">
      <alignment horizontal="center"/>
      <protection/>
    </xf>
    <xf numFmtId="164" fontId="3" fillId="4" borderId="4" xfId="19" applyNumberFormat="1" applyFont="1" applyFill="1" applyBorder="1" applyAlignment="1">
      <alignment horizontal="center"/>
      <protection/>
    </xf>
    <xf numFmtId="0" fontId="5" fillId="0" borderId="3" xfId="19" applyFont="1" applyBorder="1">
      <alignment/>
      <protection/>
    </xf>
    <xf numFmtId="0" fontId="3" fillId="3" borderId="5" xfId="19" applyNumberFormat="1" applyFont="1" applyFill="1" applyBorder="1" applyAlignment="1">
      <alignment horizontal="center"/>
      <protection/>
    </xf>
    <xf numFmtId="0" fontId="3" fillId="4" borderId="5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0" borderId="6" xfId="19" applyFont="1" applyBorder="1" applyAlignment="1">
      <alignment horizontal="center"/>
      <protection/>
    </xf>
    <xf numFmtId="0" fontId="2" fillId="0" borderId="6" xfId="0" applyFont="1" applyFill="1" applyBorder="1" applyAlignment="1">
      <alignment/>
    </xf>
    <xf numFmtId="4" fontId="6" fillId="0" borderId="6" xfId="19" applyNumberFormat="1" applyFont="1" applyBorder="1" applyAlignment="1">
      <alignment horizontal="right" vertical="center" wrapText="1"/>
      <protection/>
    </xf>
    <xf numFmtId="4" fontId="6" fillId="0" borderId="6" xfId="19" applyNumberFormat="1" applyFont="1" applyBorder="1">
      <alignment/>
      <protection/>
    </xf>
    <xf numFmtId="4" fontId="6" fillId="3" borderId="6" xfId="19" applyNumberFormat="1" applyFont="1" applyFill="1" applyBorder="1">
      <alignment/>
      <protection/>
    </xf>
    <xf numFmtId="4" fontId="6" fillId="4" borderId="6" xfId="19" applyNumberFormat="1" applyFont="1" applyFill="1" applyBorder="1">
      <alignment/>
      <protection/>
    </xf>
    <xf numFmtId="0" fontId="2" fillId="0" borderId="6" xfId="0" applyFont="1" applyFill="1" applyBorder="1" applyAlignment="1">
      <alignment wrapText="1"/>
    </xf>
    <xf numFmtId="4" fontId="6" fillId="0" borderId="6" xfId="19" applyNumberFormat="1" applyFont="1" applyBorder="1" applyAlignment="1" applyProtection="1">
      <alignment horizontal="right" vertical="center"/>
      <protection/>
    </xf>
    <xf numFmtId="0" fontId="2" fillId="0" borderId="6" xfId="0" applyFont="1" applyFill="1" applyBorder="1" applyAlignment="1">
      <alignment wrapText="1"/>
    </xf>
    <xf numFmtId="0" fontId="0" fillId="2" borderId="3" xfId="19" applyFont="1" applyFill="1" applyBorder="1">
      <alignment/>
      <protection/>
    </xf>
    <xf numFmtId="0" fontId="6" fillId="2" borderId="4" xfId="19" applyFont="1" applyFill="1" applyBorder="1" applyAlignment="1" applyProtection="1">
      <alignment horizontal="center" vertical="center" wrapText="1"/>
      <protection/>
    </xf>
    <xf numFmtId="4" fontId="6" fillId="2" borderId="4" xfId="19" applyNumberFormat="1" applyFont="1" applyFill="1" applyBorder="1" applyAlignment="1">
      <alignment horizontal="right" vertical="center" wrapText="1"/>
      <protection/>
    </xf>
    <xf numFmtId="0" fontId="0" fillId="0" borderId="6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4" fontId="7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Alignment="1">
      <alignment horizontal="right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10" fontId="2" fillId="0" borderId="0" xfId="19" applyNumberFormat="1" applyFont="1" applyAlignment="1">
      <alignment horizontal="right"/>
      <protection/>
    </xf>
    <xf numFmtId="0" fontId="2" fillId="0" borderId="1" xfId="19" applyFont="1" applyFill="1" applyBorder="1" applyAlignment="1">
      <alignment horizontal="center"/>
      <protection/>
    </xf>
    <xf numFmtId="0" fontId="0" fillId="0" borderId="3" xfId="19" applyFont="1" applyFill="1" applyBorder="1">
      <alignment/>
      <protection/>
    </xf>
    <xf numFmtId="0" fontId="0" fillId="0" borderId="6" xfId="19" applyFont="1" applyFill="1" applyBorder="1">
      <alignment/>
      <protection/>
    </xf>
    <xf numFmtId="4" fontId="6" fillId="0" borderId="7" xfId="19" applyNumberFormat="1" applyFont="1" applyBorder="1" applyAlignment="1" applyProtection="1">
      <alignment horizontal="right" vertical="center"/>
      <protection/>
    </xf>
    <xf numFmtId="4" fontId="6" fillId="0" borderId="6" xfId="19" applyNumberFormat="1" applyFont="1" applyBorder="1">
      <alignment/>
      <protection/>
    </xf>
    <xf numFmtId="0" fontId="0" fillId="5" borderId="6" xfId="19" applyFont="1" applyFill="1" applyBorder="1">
      <alignment/>
      <protection/>
    </xf>
    <xf numFmtId="0" fontId="2" fillId="6" borderId="6" xfId="19" applyFont="1" applyFill="1" applyBorder="1" applyAlignment="1">
      <alignment horizontal="center" vertical="center" wrapText="1"/>
      <protection/>
    </xf>
    <xf numFmtId="4" fontId="6" fillId="6" borderId="6" xfId="19" applyNumberFormat="1" applyFont="1" applyFill="1" applyBorder="1">
      <alignment/>
      <protection/>
    </xf>
    <xf numFmtId="4" fontId="6" fillId="0" borderId="6" xfId="19" applyNumberFormat="1" applyFont="1" applyBorder="1" applyAlignment="1" applyProtection="1">
      <alignment vertical="center"/>
      <protection/>
    </xf>
    <xf numFmtId="4" fontId="6" fillId="0" borderId="6" xfId="19" applyNumberFormat="1" applyFont="1" applyBorder="1" applyAlignment="1">
      <alignment vertical="center" wrapText="1"/>
      <protection/>
    </xf>
    <xf numFmtId="0" fontId="2" fillId="6" borderId="6" xfId="19" applyFont="1" applyFill="1" applyBorder="1">
      <alignment/>
      <protection/>
    </xf>
    <xf numFmtId="4" fontId="6" fillId="6" borderId="6" xfId="19" applyNumberFormat="1" applyFont="1" applyFill="1" applyBorder="1" applyAlignment="1">
      <alignment wrapText="1"/>
      <protection/>
    </xf>
    <xf numFmtId="0" fontId="0" fillId="3" borderId="6" xfId="19" applyFont="1" applyFill="1" applyBorder="1">
      <alignment/>
      <protection/>
    </xf>
    <xf numFmtId="0" fontId="8" fillId="2" borderId="6" xfId="19" applyFont="1" applyFill="1" applyBorder="1" applyAlignment="1" applyProtection="1">
      <alignment horizontal="center" vertical="center" wrapText="1"/>
      <protection/>
    </xf>
    <xf numFmtId="4" fontId="6" fillId="2" borderId="6" xfId="19" applyNumberFormat="1" applyFont="1" applyFill="1" applyBorder="1" applyAlignment="1" applyProtection="1">
      <alignment horizontal="right" vertical="center" wrapText="1"/>
      <protection/>
    </xf>
    <xf numFmtId="0" fontId="3" fillId="4" borderId="6" xfId="0" applyFont="1" applyFill="1" applyBorder="1" applyAlignment="1">
      <alignment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19" applyNumberFormat="1" applyFont="1" applyFill="1">
      <alignment/>
      <protection/>
    </xf>
    <xf numFmtId="0" fontId="5" fillId="0" borderId="0" xfId="19" applyFont="1" applyFill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6" borderId="8" xfId="19" applyNumberFormat="1" applyFont="1" applyFill="1" applyBorder="1" applyAlignment="1">
      <alignment horizontal="center"/>
      <protection/>
    </xf>
    <xf numFmtId="14" fontId="5" fillId="0" borderId="0" xfId="19" applyNumberFormat="1" applyFont="1" applyFill="1" applyAlignment="1">
      <alignment wrapText="1"/>
      <protection/>
    </xf>
    <xf numFmtId="14" fontId="0" fillId="0" borderId="0" xfId="0" applyNumberFormat="1" applyAlignment="1">
      <alignment/>
    </xf>
    <xf numFmtId="4" fontId="3" fillId="0" borderId="0" xfId="19" applyNumberFormat="1" applyFont="1" applyFill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 horizontal="center" vertical="center" wrapText="1"/>
      <protection/>
    </xf>
    <xf numFmtId="14" fontId="5" fillId="0" borderId="0" xfId="0" applyNumberFormat="1" applyFont="1" applyAlignment="1">
      <alignment/>
    </xf>
    <xf numFmtId="4" fontId="6" fillId="3" borderId="7" xfId="19" applyNumberFormat="1" applyFont="1" applyFill="1" applyBorder="1">
      <alignment/>
      <protection/>
    </xf>
    <xf numFmtId="0" fontId="4" fillId="3" borderId="9" xfId="19" applyFont="1" applyFill="1" applyBorder="1" applyAlignment="1" applyProtection="1">
      <alignment horizontal="center" vertical="center"/>
      <protection/>
    </xf>
    <xf numFmtId="4" fontId="6" fillId="0" borderId="7" xfId="19" applyNumberFormat="1" applyFont="1" applyBorder="1" applyAlignment="1">
      <alignment horizontal="right" vertical="center" wrapText="1"/>
      <protection/>
    </xf>
    <xf numFmtId="0" fontId="4" fillId="6" borderId="2" xfId="19" applyFont="1" applyFill="1" applyBorder="1" applyAlignment="1" applyProtection="1">
      <alignment horizontal="center" vertical="center"/>
      <protection/>
    </xf>
    <xf numFmtId="4" fontId="6" fillId="7" borderId="7" xfId="19" applyNumberFormat="1" applyFont="1" applyFill="1" applyBorder="1">
      <alignment/>
      <protection/>
    </xf>
    <xf numFmtId="4" fontId="6" fillId="7" borderId="6" xfId="19" applyNumberFormat="1" applyFont="1" applyFill="1" applyBorder="1">
      <alignment/>
      <protection/>
    </xf>
    <xf numFmtId="4" fontId="6" fillId="4" borderId="7" xfId="19" applyNumberFormat="1" applyFont="1" applyFill="1" applyBorder="1">
      <alignment/>
      <protection/>
    </xf>
    <xf numFmtId="0" fontId="4" fillId="6" borderId="9" xfId="19" applyFont="1" applyFill="1" applyBorder="1" applyAlignment="1" applyProtection="1">
      <alignment horizontal="center" vertic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7" xfId="0" applyFont="1" applyFill="1" applyBorder="1" applyAlignment="1">
      <alignment/>
    </xf>
    <xf numFmtId="4" fontId="6" fillId="0" borderId="7" xfId="19" applyNumberFormat="1" applyFont="1" applyBorder="1">
      <alignment/>
      <protection/>
    </xf>
    <xf numFmtId="0" fontId="0" fillId="0" borderId="10" xfId="19" applyFont="1" applyBorder="1">
      <alignment/>
      <protection/>
    </xf>
    <xf numFmtId="0" fontId="2" fillId="6" borderId="11" xfId="19" applyNumberFormat="1" applyFont="1" applyFill="1" applyBorder="1" applyAlignment="1">
      <alignment horizontal="center"/>
      <protection/>
    </xf>
    <xf numFmtId="4" fontId="3" fillId="0" borderId="0" xfId="19" applyNumberFormat="1" applyFont="1" applyFill="1" applyAlignment="1">
      <alignment wrapText="1"/>
      <protection/>
    </xf>
    <xf numFmtId="4" fontId="3" fillId="0" borderId="0" xfId="0" applyNumberFormat="1" applyFont="1" applyAlignment="1">
      <alignment/>
    </xf>
    <xf numFmtId="0" fontId="0" fillId="7" borderId="0" xfId="0" applyFill="1" applyAlignment="1">
      <alignment/>
    </xf>
    <xf numFmtId="0" fontId="7" fillId="0" borderId="0" xfId="0" applyFont="1" applyAlignment="1">
      <alignment/>
    </xf>
    <xf numFmtId="0" fontId="7" fillId="0" borderId="0" xfId="20" applyFont="1" applyAlignment="1">
      <alignment/>
      <protection/>
    </xf>
    <xf numFmtId="0" fontId="7" fillId="0" borderId="0" xfId="19" applyFont="1" applyAlignment="1">
      <alignment horizontal="center" vertical="center" wrapText="1"/>
      <protection/>
    </xf>
    <xf numFmtId="4" fontId="5" fillId="0" borderId="0" xfId="19" applyNumberFormat="1" applyFont="1" applyFill="1" applyAlignment="1">
      <alignment wrapText="1"/>
      <protection/>
    </xf>
    <xf numFmtId="9" fontId="0" fillId="0" borderId="0" xfId="0" applyNumberFormat="1" applyAlignment="1">
      <alignment/>
    </xf>
    <xf numFmtId="0" fontId="2" fillId="6" borderId="9" xfId="19" applyNumberFormat="1" applyFont="1" applyFill="1" applyBorder="1" applyAlignment="1">
      <alignment horizontal="center"/>
      <protection/>
    </xf>
    <xf numFmtId="0" fontId="0" fillId="0" borderId="10" xfId="19" applyFont="1" applyFill="1" applyBorder="1">
      <alignment/>
      <protection/>
    </xf>
    <xf numFmtId="4" fontId="7" fillId="0" borderId="11" xfId="19" applyNumberFormat="1" applyFont="1" applyFill="1" applyBorder="1" applyAlignment="1">
      <alignment horizontal="right" vertical="center" wrapText="1"/>
      <protection/>
    </xf>
    <xf numFmtId="0" fontId="2" fillId="0" borderId="12" xfId="0" applyFont="1" applyFill="1" applyBorder="1" applyAlignment="1">
      <alignment/>
    </xf>
    <xf numFmtId="4" fontId="7" fillId="0" borderId="9" xfId="19" applyNumberFormat="1" applyFont="1" applyFill="1" applyBorder="1" applyAlignment="1">
      <alignment horizontal="right" vertical="center" wrapText="1"/>
      <protection/>
    </xf>
    <xf numFmtId="4" fontId="7" fillId="3" borderId="11" xfId="19" applyNumberFormat="1" applyFont="1" applyFill="1" applyBorder="1" applyAlignment="1">
      <alignment horizontal="right" vertical="center" wrapText="1"/>
      <protection/>
    </xf>
    <xf numFmtId="4" fontId="7" fillId="3" borderId="9" xfId="19" applyNumberFormat="1" applyFont="1" applyFill="1" applyBorder="1" applyAlignment="1">
      <alignment horizontal="right" vertical="center" wrapText="1"/>
      <protection/>
    </xf>
    <xf numFmtId="4" fontId="7" fillId="4" borderId="9" xfId="0" applyNumberFormat="1" applyFont="1" applyFill="1" applyBorder="1" applyAlignment="1">
      <alignment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2" fillId="2" borderId="0" xfId="19" applyFont="1" applyFill="1" applyBorder="1" applyAlignment="1">
      <alignment horizontal="left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0" fontId="4" fillId="3" borderId="4" xfId="19" applyFont="1" applyFill="1" applyBorder="1" applyAlignment="1" applyProtection="1">
      <alignment horizontal="center" vertical="center"/>
      <protection/>
    </xf>
    <xf numFmtId="49" fontId="3" fillId="6" borderId="2" xfId="19" applyNumberFormat="1" applyFont="1" applyFill="1" applyBorder="1" applyAlignment="1">
      <alignment horizontal="center" vertical="center" wrapText="1"/>
      <protection/>
    </xf>
    <xf numFmtId="49" fontId="3" fillId="6" borderId="4" xfId="19" applyNumberFormat="1" applyFont="1" applyFill="1" applyBorder="1" applyAlignment="1">
      <alignment horizontal="center" vertical="center" wrapText="1"/>
      <protection/>
    </xf>
    <xf numFmtId="49" fontId="3" fillId="6" borderId="13" xfId="19" applyNumberFormat="1" applyFont="1" applyFill="1" applyBorder="1" applyAlignment="1">
      <alignment horizontal="center" vertical="center" wrapText="1"/>
      <protection/>
    </xf>
    <xf numFmtId="49" fontId="3" fillId="3" borderId="2" xfId="19" applyNumberFormat="1" applyFont="1" applyFill="1" applyBorder="1" applyAlignment="1">
      <alignment horizontal="center" vertical="center" wrapText="1"/>
      <protection/>
    </xf>
    <xf numFmtId="49" fontId="3" fillId="3" borderId="4" xfId="19" applyNumberFormat="1" applyFont="1" applyFill="1" applyBorder="1" applyAlignment="1">
      <alignment horizontal="center" vertical="center" wrapText="1"/>
      <protection/>
    </xf>
    <xf numFmtId="9" fontId="1" fillId="0" borderId="0" xfId="19" applyNumberFormat="1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2" fillId="6" borderId="14" xfId="19" applyFont="1" applyFill="1" applyBorder="1" applyAlignment="1">
      <alignment horizontal="center" vertical="center"/>
      <protection/>
    </xf>
    <xf numFmtId="0" fontId="2" fillId="6" borderId="15" xfId="19" applyFont="1" applyFill="1" applyBorder="1" applyAlignment="1">
      <alignment horizontal="center" vertical="center"/>
      <protection/>
    </xf>
    <xf numFmtId="0" fontId="2" fillId="6" borderId="16" xfId="19" applyFont="1" applyFill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 wrapText="1"/>
      <protection/>
    </xf>
    <xf numFmtId="49" fontId="3" fillId="3" borderId="13" xfId="19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8"/>
  <sheetViews>
    <sheetView tabSelected="1" zoomScale="85" zoomScaleNormal="85" workbookViewId="0" topLeftCell="A46">
      <pane xSplit="2" topLeftCell="C1" activePane="topRight" state="frozen"/>
      <selection pane="topLeft" activeCell="A1" sqref="A1"/>
      <selection pane="topRight" activeCell="T64" sqref="T64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4" width="14.57421875" style="0" customWidth="1"/>
    <col min="5" max="5" width="14.8515625" style="0" customWidth="1"/>
    <col min="6" max="6" width="14.421875" style="0" customWidth="1"/>
    <col min="7" max="7" width="16.421875" style="0" customWidth="1"/>
    <col min="8" max="8" width="16.8515625" style="0" customWidth="1"/>
    <col min="9" max="9" width="14.7109375" style="0" customWidth="1"/>
    <col min="10" max="10" width="14.421875" style="0" hidden="1" customWidth="1"/>
    <col min="11" max="19" width="14.421875" style="0" customWidth="1"/>
    <col min="20" max="20" width="16.8515625" style="0" customWidth="1"/>
    <col min="21" max="21" width="14.421875" style="0" customWidth="1"/>
    <col min="22" max="22" width="19.57421875" style="0" customWidth="1"/>
    <col min="23" max="23" width="20.28125" style="0" customWidth="1"/>
    <col min="25" max="25" width="10.140625" style="0" bestFit="1" customWidth="1"/>
    <col min="26" max="26" width="11.7109375" style="0" bestFit="1" customWidth="1"/>
    <col min="27" max="27" width="10.140625" style="0" bestFit="1" customWidth="1"/>
  </cols>
  <sheetData>
    <row r="1" spans="1:23" ht="18">
      <c r="A1" s="1"/>
      <c r="B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</row>
    <row r="2" spans="1:23" ht="18">
      <c r="A2" s="1"/>
      <c r="B2" s="3"/>
      <c r="C2" s="3"/>
      <c r="D2" s="3"/>
      <c r="E2" s="3"/>
      <c r="F2" s="3"/>
      <c r="G2" s="3"/>
      <c r="H2" s="3"/>
      <c r="I2" s="3"/>
      <c r="J2" s="94" t="s">
        <v>44</v>
      </c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3"/>
      <c r="W2" s="2"/>
    </row>
    <row r="3" spans="1:23" ht="2.25" customHeight="1">
      <c r="A3" s="3" t="s">
        <v>2</v>
      </c>
      <c r="B3" s="116"/>
      <c r="C3" s="117"/>
      <c r="D3" s="117"/>
      <c r="E3" s="117"/>
      <c r="F3" s="117"/>
      <c r="G3" s="76"/>
      <c r="H3" s="76"/>
      <c r="I3" s="76"/>
      <c r="J3" s="95" t="s">
        <v>45</v>
      </c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76"/>
      <c r="W3" s="2"/>
    </row>
    <row r="4" spans="1:23" ht="33.75" customHeight="1">
      <c r="A4" s="5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</row>
    <row r="5" spans="1:23" ht="18" customHeight="1">
      <c r="A5" s="5"/>
      <c r="B5" s="96"/>
      <c r="C5" s="1" t="s">
        <v>1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</row>
    <row r="6" spans="1:23" ht="18" customHeight="1">
      <c r="A6" s="5"/>
      <c r="B6" s="96"/>
      <c r="C6" s="1"/>
      <c r="D6" s="116" t="s">
        <v>38</v>
      </c>
      <c r="E6" s="117"/>
      <c r="F6" s="117"/>
      <c r="G6" s="117"/>
      <c r="H6" s="117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ht="12.75">
      <c r="A7" s="5"/>
      <c r="B7" s="5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2"/>
    </row>
    <row r="8" spans="1:22" ht="15.75" thickBot="1">
      <c r="A8" s="7" t="s">
        <v>3</v>
      </c>
      <c r="B8" s="8"/>
      <c r="C8" s="8"/>
      <c r="D8" s="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3" ht="15" customHeight="1">
      <c r="A9" s="9" t="s">
        <v>4</v>
      </c>
      <c r="B9" s="109" t="s">
        <v>5</v>
      </c>
      <c r="C9" s="111" t="s">
        <v>39</v>
      </c>
      <c r="D9" s="111" t="s">
        <v>41</v>
      </c>
      <c r="E9" s="111" t="s">
        <v>42</v>
      </c>
      <c r="F9" s="11"/>
      <c r="G9" s="111" t="s">
        <v>43</v>
      </c>
      <c r="H9" s="111" t="s">
        <v>47</v>
      </c>
      <c r="I9" s="111" t="s">
        <v>61</v>
      </c>
      <c r="J9" s="111" t="s">
        <v>46</v>
      </c>
      <c r="K9" s="11"/>
      <c r="L9" s="111" t="s">
        <v>62</v>
      </c>
      <c r="M9" s="111" t="s">
        <v>63</v>
      </c>
      <c r="N9" s="111" t="s">
        <v>64</v>
      </c>
      <c r="O9" s="114" t="s">
        <v>49</v>
      </c>
      <c r="P9" s="111" t="s">
        <v>65</v>
      </c>
      <c r="Q9" s="111" t="s">
        <v>67</v>
      </c>
      <c r="R9" s="111" t="s">
        <v>68</v>
      </c>
      <c r="S9" s="111" t="s">
        <v>69</v>
      </c>
      <c r="T9" s="111" t="s">
        <v>50</v>
      </c>
      <c r="U9" s="111" t="s">
        <v>66</v>
      </c>
      <c r="V9" s="11"/>
      <c r="W9" s="12"/>
    </row>
    <row r="10" spans="1:23" ht="15" customHeight="1">
      <c r="A10" s="13"/>
      <c r="B10" s="110"/>
      <c r="C10" s="112"/>
      <c r="D10" s="112"/>
      <c r="E10" s="112"/>
      <c r="F10" s="14" t="s">
        <v>37</v>
      </c>
      <c r="G10" s="112"/>
      <c r="H10" s="112"/>
      <c r="I10" s="112"/>
      <c r="J10" s="112"/>
      <c r="K10" s="14" t="s">
        <v>40</v>
      </c>
      <c r="L10" s="112"/>
      <c r="M10" s="112"/>
      <c r="N10" s="112"/>
      <c r="O10" s="115"/>
      <c r="P10" s="112"/>
      <c r="Q10" s="112"/>
      <c r="R10" s="112"/>
      <c r="S10" s="112"/>
      <c r="T10" s="112"/>
      <c r="U10" s="112"/>
      <c r="V10" s="14" t="s">
        <v>51</v>
      </c>
      <c r="W10" s="15" t="s">
        <v>38</v>
      </c>
    </row>
    <row r="11" spans="1:23" ht="52.5" customHeight="1" thickBot="1">
      <c r="A11" s="16"/>
      <c r="B11" s="110"/>
      <c r="C11" s="113"/>
      <c r="D11" s="113"/>
      <c r="E11" s="113"/>
      <c r="F11" s="17"/>
      <c r="G11" s="113"/>
      <c r="H11" s="113"/>
      <c r="I11" s="113"/>
      <c r="J11" s="113"/>
      <c r="K11" s="17"/>
      <c r="L11" s="113"/>
      <c r="M11" s="113"/>
      <c r="N11" s="113"/>
      <c r="O11" s="122"/>
      <c r="P11" s="113"/>
      <c r="Q11" s="113"/>
      <c r="R11" s="113"/>
      <c r="S11" s="113"/>
      <c r="T11" s="113"/>
      <c r="U11" s="113"/>
      <c r="V11" s="17"/>
      <c r="W11" s="18"/>
    </row>
    <row r="12" spans="1:23" ht="15.75" thickBot="1">
      <c r="A12" s="89">
        <v>0</v>
      </c>
      <c r="B12" s="79">
        <v>1</v>
      </c>
      <c r="C12" s="90">
        <v>2</v>
      </c>
      <c r="D12" s="85">
        <v>3</v>
      </c>
      <c r="E12" s="90">
        <v>4</v>
      </c>
      <c r="F12" s="79">
        <v>5</v>
      </c>
      <c r="G12" s="90">
        <v>6</v>
      </c>
      <c r="H12" s="79">
        <v>7</v>
      </c>
      <c r="I12" s="99">
        <v>8</v>
      </c>
      <c r="J12" s="79">
        <v>9</v>
      </c>
      <c r="K12" s="90">
        <v>10</v>
      </c>
      <c r="L12" s="85">
        <v>11</v>
      </c>
      <c r="M12" s="90">
        <v>12</v>
      </c>
      <c r="N12" s="85">
        <v>13</v>
      </c>
      <c r="O12" s="85">
        <v>16</v>
      </c>
      <c r="P12" s="85">
        <v>17</v>
      </c>
      <c r="Q12" s="85">
        <v>18</v>
      </c>
      <c r="R12" s="85">
        <v>19</v>
      </c>
      <c r="S12" s="85"/>
      <c r="T12" s="85">
        <v>20</v>
      </c>
      <c r="U12" s="85">
        <v>22</v>
      </c>
      <c r="V12" s="85">
        <v>23</v>
      </c>
      <c r="W12" s="85">
        <v>24</v>
      </c>
    </row>
    <row r="13" spans="1:27" ht="15.75">
      <c r="A13" s="86">
        <v>1</v>
      </c>
      <c r="B13" s="87" t="s">
        <v>6</v>
      </c>
      <c r="C13" s="80">
        <v>58200.46</v>
      </c>
      <c r="D13" s="80">
        <v>60610.62</v>
      </c>
      <c r="E13" s="88">
        <v>48247.84</v>
      </c>
      <c r="F13" s="78">
        <f aca="true" t="shared" si="0" ref="F13:F27">C13+D13+E13</f>
        <v>167058.91999999998</v>
      </c>
      <c r="G13" s="82">
        <v>63263.42</v>
      </c>
      <c r="H13" s="82">
        <v>62052.44</v>
      </c>
      <c r="I13" s="82">
        <v>54081.71</v>
      </c>
      <c r="J13" s="82">
        <v>59007.73914223761</v>
      </c>
      <c r="K13" s="78">
        <f aca="true" t="shared" si="1" ref="K13:K27">G13+H13+I13</f>
        <v>179397.57</v>
      </c>
      <c r="L13" s="82">
        <v>64325.92</v>
      </c>
      <c r="M13" s="82">
        <v>67427.43</v>
      </c>
      <c r="N13" s="82">
        <v>56334.2</v>
      </c>
      <c r="O13" s="78">
        <f aca="true" t="shared" si="2" ref="O13:O27">L13+M13+N13</f>
        <v>188087.55</v>
      </c>
      <c r="P13" s="82">
        <v>64039.12</v>
      </c>
      <c r="Q13" s="82">
        <v>60995.69</v>
      </c>
      <c r="R13" s="82">
        <v>68.49</v>
      </c>
      <c r="S13" s="82">
        <v>6195.877597744532</v>
      </c>
      <c r="T13" s="82">
        <v>58051.41909342346</v>
      </c>
      <c r="U13" s="82">
        <v>64315.78</v>
      </c>
      <c r="V13" s="78">
        <f>P13+Q13+U13</f>
        <v>189350.59</v>
      </c>
      <c r="W13" s="84">
        <f aca="true" t="shared" si="3" ref="W13:W27">F13+K13+O13+V13</f>
        <v>723894.63</v>
      </c>
      <c r="Y13" s="98"/>
      <c r="Z13" s="4"/>
      <c r="AA13" s="4"/>
    </row>
    <row r="14" spans="1:27" ht="15.75" customHeight="1">
      <c r="A14" s="20">
        <v>2</v>
      </c>
      <c r="B14" s="26" t="s">
        <v>7</v>
      </c>
      <c r="C14" s="22">
        <v>48466.85</v>
      </c>
      <c r="D14" s="22">
        <v>44423.23</v>
      </c>
      <c r="E14" s="23">
        <v>36393.66</v>
      </c>
      <c r="F14" s="24">
        <f t="shared" si="0"/>
        <v>129283.74</v>
      </c>
      <c r="G14" s="83">
        <v>45518.63</v>
      </c>
      <c r="H14" s="83">
        <v>46591.86</v>
      </c>
      <c r="I14" s="82">
        <v>45331.29</v>
      </c>
      <c r="J14" s="83">
        <v>45518.641980617045</v>
      </c>
      <c r="K14" s="78">
        <f t="shared" si="1"/>
        <v>137441.78</v>
      </c>
      <c r="L14" s="82">
        <v>49163.89</v>
      </c>
      <c r="M14" s="82">
        <v>54113.06</v>
      </c>
      <c r="N14" s="82">
        <v>51912.69</v>
      </c>
      <c r="O14" s="78">
        <f t="shared" si="2"/>
        <v>155189.64</v>
      </c>
      <c r="P14" s="82">
        <v>49004.89</v>
      </c>
      <c r="Q14" s="82">
        <v>45251.86</v>
      </c>
      <c r="R14" s="82">
        <v>0</v>
      </c>
      <c r="S14" s="82">
        <v>0</v>
      </c>
      <c r="T14" s="82">
        <v>50935.23651935294</v>
      </c>
      <c r="U14" s="82">
        <f aca="true" t="shared" si="4" ref="U13:U27">R14+S14+T14</f>
        <v>50935.23651935294</v>
      </c>
      <c r="V14" s="78">
        <f aca="true" t="shared" si="5" ref="V14:V27">P14+Q14+U14</f>
        <v>145191.98651935294</v>
      </c>
      <c r="W14" s="84">
        <f t="shared" si="3"/>
        <v>567107.1465193529</v>
      </c>
      <c r="X14" s="93"/>
      <c r="Z14" s="4"/>
      <c r="AA14" s="4"/>
    </row>
    <row r="15" spans="1:27" ht="15.75">
      <c r="A15" s="20">
        <v>3</v>
      </c>
      <c r="B15" s="21" t="s">
        <v>17</v>
      </c>
      <c r="C15" s="27">
        <v>50137.42</v>
      </c>
      <c r="D15" s="27">
        <v>46429.85</v>
      </c>
      <c r="E15" s="23">
        <v>37373.62</v>
      </c>
      <c r="F15" s="24">
        <f t="shared" si="0"/>
        <v>133940.88999999998</v>
      </c>
      <c r="G15" s="83">
        <v>51920.05</v>
      </c>
      <c r="H15" s="83">
        <v>48304.76</v>
      </c>
      <c r="I15" s="82">
        <v>42586.12</v>
      </c>
      <c r="J15" s="83">
        <v>47107.91009992834</v>
      </c>
      <c r="K15" s="78">
        <f t="shared" si="1"/>
        <v>142810.93</v>
      </c>
      <c r="L15" s="82">
        <v>49553.35</v>
      </c>
      <c r="M15" s="82">
        <v>52611.68</v>
      </c>
      <c r="N15" s="82">
        <v>52890.11</v>
      </c>
      <c r="O15" s="78">
        <f t="shared" si="2"/>
        <v>155055.14</v>
      </c>
      <c r="P15" s="82">
        <v>54728.33</v>
      </c>
      <c r="Q15" s="82">
        <v>55646.36</v>
      </c>
      <c r="R15" s="82">
        <v>71.76</v>
      </c>
      <c r="S15" s="82">
        <v>4891.694845238883</v>
      </c>
      <c r="T15" s="82">
        <v>43881.50782533854</v>
      </c>
      <c r="U15" s="82">
        <f t="shared" si="4"/>
        <v>48844.96267057743</v>
      </c>
      <c r="V15" s="78">
        <f t="shared" si="5"/>
        <v>159219.65267057743</v>
      </c>
      <c r="W15" s="84">
        <f t="shared" si="3"/>
        <v>591026.6126705774</v>
      </c>
      <c r="Z15" s="4"/>
      <c r="AA15" s="4"/>
    </row>
    <row r="16" spans="1:27" ht="15.75">
      <c r="A16" s="20">
        <v>4</v>
      </c>
      <c r="B16" s="21" t="s">
        <v>15</v>
      </c>
      <c r="C16" s="22">
        <v>77581.25</v>
      </c>
      <c r="D16" s="22">
        <v>71724.93</v>
      </c>
      <c r="E16" s="23">
        <v>57854.38</v>
      </c>
      <c r="F16" s="24">
        <f t="shared" si="0"/>
        <v>207160.56</v>
      </c>
      <c r="G16" s="83">
        <v>80366.47</v>
      </c>
      <c r="H16" s="83">
        <v>74725.75</v>
      </c>
      <c r="I16" s="82">
        <v>66672.37</v>
      </c>
      <c r="J16" s="83">
        <v>72920.39310137735</v>
      </c>
      <c r="K16" s="78">
        <f t="shared" si="1"/>
        <v>221764.59</v>
      </c>
      <c r="L16" s="82">
        <v>84379.75</v>
      </c>
      <c r="M16" s="82">
        <v>81317.98</v>
      </c>
      <c r="N16" s="82">
        <v>74704.12</v>
      </c>
      <c r="O16" s="78">
        <f t="shared" si="2"/>
        <v>240401.84999999998</v>
      </c>
      <c r="P16" s="82">
        <v>91865.81</v>
      </c>
      <c r="Q16" s="82">
        <v>75484.5</v>
      </c>
      <c r="R16" s="82">
        <v>3942</v>
      </c>
      <c r="S16" s="82">
        <v>7576.260338470679</v>
      </c>
      <c r="T16" s="82">
        <v>68241.44648818209</v>
      </c>
      <c r="U16" s="82">
        <f t="shared" si="4"/>
        <v>79759.70682665276</v>
      </c>
      <c r="V16" s="78">
        <f t="shared" si="5"/>
        <v>247110.01682665275</v>
      </c>
      <c r="W16" s="84">
        <f t="shared" si="3"/>
        <v>916437.0168266527</v>
      </c>
      <c r="Z16" s="4"/>
      <c r="AA16" s="4"/>
    </row>
    <row r="17" spans="1:27" ht="17.25" customHeight="1">
      <c r="A17" s="20">
        <v>5</v>
      </c>
      <c r="B17" s="28" t="s">
        <v>13</v>
      </c>
      <c r="C17" s="22">
        <v>53125.59</v>
      </c>
      <c r="D17" s="22">
        <v>51257.39</v>
      </c>
      <c r="E17" s="23">
        <v>43582.84</v>
      </c>
      <c r="F17" s="24">
        <f t="shared" si="0"/>
        <v>147965.82</v>
      </c>
      <c r="G17" s="83">
        <v>56960.33</v>
      </c>
      <c r="H17" s="83">
        <v>53712.75</v>
      </c>
      <c r="I17" s="82">
        <v>47683.89</v>
      </c>
      <c r="J17" s="83">
        <v>52108.065211068904</v>
      </c>
      <c r="K17" s="78">
        <f t="shared" si="1"/>
        <v>158356.97</v>
      </c>
      <c r="L17" s="82">
        <v>56758.97</v>
      </c>
      <c r="M17" s="82">
        <v>51671.87</v>
      </c>
      <c r="N17" s="82">
        <v>52261.52</v>
      </c>
      <c r="O17" s="78">
        <f t="shared" si="2"/>
        <v>160692.36</v>
      </c>
      <c r="P17" s="82">
        <v>50418.63</v>
      </c>
      <c r="Q17" s="82">
        <v>55481.87</v>
      </c>
      <c r="R17" s="82">
        <v>4.475655011476192</v>
      </c>
      <c r="S17" s="82">
        <v>5507.118264958105</v>
      </c>
      <c r="T17" s="82">
        <v>52810.53887260423</v>
      </c>
      <c r="U17" s="82">
        <f t="shared" si="4"/>
        <v>58322.13279257381</v>
      </c>
      <c r="V17" s="78">
        <f t="shared" si="5"/>
        <v>164222.6327925738</v>
      </c>
      <c r="W17" s="84">
        <f t="shared" si="3"/>
        <v>631237.7827925738</v>
      </c>
      <c r="Z17" s="4"/>
      <c r="AA17" s="4"/>
    </row>
    <row r="18" spans="1:27" ht="15.75">
      <c r="A18" s="20">
        <v>6</v>
      </c>
      <c r="B18" s="21" t="s">
        <v>8</v>
      </c>
      <c r="C18" s="27">
        <v>62417.79</v>
      </c>
      <c r="D18" s="27">
        <v>56079.25</v>
      </c>
      <c r="E18" s="23">
        <v>49263.9</v>
      </c>
      <c r="F18" s="24">
        <f t="shared" si="0"/>
        <v>167760.94</v>
      </c>
      <c r="G18" s="83">
        <v>62525.15</v>
      </c>
      <c r="H18" s="83">
        <v>62499.45</v>
      </c>
      <c r="I18" s="82">
        <v>54531.87</v>
      </c>
      <c r="J18" s="83">
        <v>59016.05575701447</v>
      </c>
      <c r="K18" s="78">
        <f t="shared" si="1"/>
        <v>179556.47</v>
      </c>
      <c r="L18" s="82">
        <v>65008.7</v>
      </c>
      <c r="M18" s="82">
        <v>66523.19</v>
      </c>
      <c r="N18" s="82">
        <v>57811.9</v>
      </c>
      <c r="O18" s="78">
        <f t="shared" si="2"/>
        <v>189343.79</v>
      </c>
      <c r="P18" s="82">
        <v>60295.77</v>
      </c>
      <c r="Q18" s="82">
        <v>57773.61</v>
      </c>
      <c r="R18" s="82">
        <v>355.23943268496805</v>
      </c>
      <c r="S18" s="82">
        <v>6146.803312750385</v>
      </c>
      <c r="T18" s="82">
        <v>57557.266345854885</v>
      </c>
      <c r="U18" s="82">
        <f t="shared" si="4"/>
        <v>64059.30909129024</v>
      </c>
      <c r="V18" s="78">
        <f t="shared" si="5"/>
        <v>182128.68909129023</v>
      </c>
      <c r="W18" s="84">
        <f t="shared" si="3"/>
        <v>718789.8890912903</v>
      </c>
      <c r="Z18" s="4"/>
      <c r="AA18" s="4"/>
    </row>
    <row r="19" spans="1:27" ht="15.75">
      <c r="A19" s="20">
        <v>7</v>
      </c>
      <c r="B19" s="21" t="s">
        <v>9</v>
      </c>
      <c r="C19" s="27">
        <v>68951.1</v>
      </c>
      <c r="D19" s="27">
        <v>63053.59</v>
      </c>
      <c r="E19" s="23">
        <v>52057.41</v>
      </c>
      <c r="F19" s="24">
        <f t="shared" si="0"/>
        <v>184062.1</v>
      </c>
      <c r="G19" s="83">
        <v>66778.1</v>
      </c>
      <c r="H19" s="83">
        <v>70832.11</v>
      </c>
      <c r="I19" s="82">
        <v>59149.77</v>
      </c>
      <c r="J19" s="83">
        <v>64749.12991855475</v>
      </c>
      <c r="K19" s="78">
        <f t="shared" si="1"/>
        <v>196759.98</v>
      </c>
      <c r="L19" s="82">
        <v>61611.62</v>
      </c>
      <c r="M19" s="82">
        <v>70785.12</v>
      </c>
      <c r="N19" s="82">
        <v>65613.97</v>
      </c>
      <c r="O19" s="78">
        <f t="shared" si="2"/>
        <v>198010.71</v>
      </c>
      <c r="P19" s="82">
        <v>79037.66</v>
      </c>
      <c r="Q19" s="82">
        <v>61284.92</v>
      </c>
      <c r="R19" s="82">
        <v>123.62271078555932</v>
      </c>
      <c r="S19" s="82">
        <v>6757.529974018427</v>
      </c>
      <c r="T19" s="82">
        <v>63332.189590461494</v>
      </c>
      <c r="U19" s="82">
        <f t="shared" si="4"/>
        <v>70213.34227526549</v>
      </c>
      <c r="V19" s="78">
        <f t="shared" si="5"/>
        <v>210535.9222752655</v>
      </c>
      <c r="W19" s="84">
        <f t="shared" si="3"/>
        <v>789368.7122752655</v>
      </c>
      <c r="Z19" s="4"/>
      <c r="AA19" s="4"/>
    </row>
    <row r="20" spans="1:27" ht="15.75">
      <c r="A20" s="20">
        <v>8</v>
      </c>
      <c r="B20" s="21" t="s">
        <v>14</v>
      </c>
      <c r="C20" s="22">
        <v>40289.02</v>
      </c>
      <c r="D20" s="22">
        <v>41401.07</v>
      </c>
      <c r="E20" s="23">
        <v>36656.47</v>
      </c>
      <c r="F20" s="24">
        <f t="shared" si="0"/>
        <v>118346.56</v>
      </c>
      <c r="G20" s="83">
        <v>41689.91</v>
      </c>
      <c r="H20" s="83">
        <v>42658.31</v>
      </c>
      <c r="I20" s="82">
        <v>42275.81</v>
      </c>
      <c r="J20" s="83">
        <v>41639.684324231544</v>
      </c>
      <c r="K20" s="78">
        <f t="shared" si="1"/>
        <v>126624.03</v>
      </c>
      <c r="L20" s="82">
        <v>53848.39</v>
      </c>
      <c r="M20" s="82">
        <v>57985.76</v>
      </c>
      <c r="N20" s="82">
        <v>56648.24</v>
      </c>
      <c r="O20" s="78">
        <f t="shared" si="2"/>
        <v>168482.38999999998</v>
      </c>
      <c r="P20" s="82">
        <v>63680.76</v>
      </c>
      <c r="Q20" s="82">
        <v>50394.11</v>
      </c>
      <c r="R20" s="82">
        <v>114.65</v>
      </c>
      <c r="S20" s="82">
        <v>5312.992594976426</v>
      </c>
      <c r="T20" s="82">
        <v>53240.030097198294</v>
      </c>
      <c r="U20" s="82">
        <f t="shared" si="4"/>
        <v>58667.67269217472</v>
      </c>
      <c r="V20" s="78">
        <f t="shared" si="5"/>
        <v>172742.54269217473</v>
      </c>
      <c r="W20" s="84">
        <f t="shared" si="3"/>
        <v>586195.5226921747</v>
      </c>
      <c r="Z20" s="4"/>
      <c r="AA20" s="4"/>
    </row>
    <row r="21" spans="1:27" ht="15.75">
      <c r="A21" s="20">
        <v>9</v>
      </c>
      <c r="B21" s="21" t="s">
        <v>10</v>
      </c>
      <c r="C21" s="22">
        <v>37095.06</v>
      </c>
      <c r="D21" s="22">
        <v>42419.02</v>
      </c>
      <c r="E21" s="23">
        <v>31877.12</v>
      </c>
      <c r="F21" s="24">
        <f t="shared" si="0"/>
        <v>111391.19999999998</v>
      </c>
      <c r="G21" s="83">
        <v>44139.3</v>
      </c>
      <c r="H21" s="83">
        <v>37623.84</v>
      </c>
      <c r="I21" s="82">
        <v>33393.33</v>
      </c>
      <c r="J21" s="83">
        <v>40207.117694153065</v>
      </c>
      <c r="K21" s="78">
        <f t="shared" si="1"/>
        <v>115156.47</v>
      </c>
      <c r="L21" s="82">
        <v>29735.34</v>
      </c>
      <c r="M21" s="82">
        <v>37026.32</v>
      </c>
      <c r="N21" s="82">
        <v>36968.97</v>
      </c>
      <c r="O21" s="78">
        <f t="shared" si="2"/>
        <v>103730.63</v>
      </c>
      <c r="P21" s="82">
        <v>34966.7</v>
      </c>
      <c r="Q21" s="82">
        <v>34177.19</v>
      </c>
      <c r="R21" s="82">
        <v>0</v>
      </c>
      <c r="S21" s="82">
        <v>0</v>
      </c>
      <c r="T21" s="82">
        <v>42949.687411218154</v>
      </c>
      <c r="U21" s="82">
        <f t="shared" si="4"/>
        <v>42949.687411218154</v>
      </c>
      <c r="V21" s="78">
        <f t="shared" si="5"/>
        <v>112093.57741121815</v>
      </c>
      <c r="W21" s="84">
        <f t="shared" si="3"/>
        <v>442371.8774112181</v>
      </c>
      <c r="Z21" s="4"/>
      <c r="AA21" s="4"/>
    </row>
    <row r="22" spans="1:27" ht="15.75">
      <c r="A22" s="20">
        <v>10</v>
      </c>
      <c r="B22" s="21" t="s">
        <v>11</v>
      </c>
      <c r="C22" s="22">
        <v>59870.41</v>
      </c>
      <c r="D22" s="22">
        <v>55295.51</v>
      </c>
      <c r="E22" s="23">
        <v>44591.31</v>
      </c>
      <c r="F22" s="24">
        <f t="shared" si="0"/>
        <v>159757.23</v>
      </c>
      <c r="G22" s="83">
        <v>61847.44</v>
      </c>
      <c r="H22" s="83">
        <v>57807.34</v>
      </c>
      <c r="I22" s="82">
        <v>49223.15</v>
      </c>
      <c r="J22" s="83">
        <v>56238.049126136786</v>
      </c>
      <c r="K22" s="78">
        <f t="shared" si="1"/>
        <v>168877.93</v>
      </c>
      <c r="L22" s="82">
        <v>62925.51</v>
      </c>
      <c r="M22" s="82">
        <v>63840.01</v>
      </c>
      <c r="N22" s="82">
        <v>58321.24</v>
      </c>
      <c r="O22" s="78">
        <f t="shared" si="2"/>
        <v>185086.76</v>
      </c>
      <c r="P22" s="82">
        <v>66581.65</v>
      </c>
      <c r="Q22" s="82">
        <v>63894.44</v>
      </c>
      <c r="R22" s="82">
        <v>1470.8999999999942</v>
      </c>
      <c r="S22" s="82">
        <v>6003.203838806792</v>
      </c>
      <c r="T22" s="82">
        <v>55779.896632942655</v>
      </c>
      <c r="U22" s="82">
        <f t="shared" si="4"/>
        <v>63254.000471749445</v>
      </c>
      <c r="V22" s="78">
        <f t="shared" si="5"/>
        <v>193730.09047174943</v>
      </c>
      <c r="W22" s="84">
        <f t="shared" si="3"/>
        <v>707452.0104717495</v>
      </c>
      <c r="Z22" s="4"/>
      <c r="AA22" s="4"/>
    </row>
    <row r="23" spans="1:27" ht="15.75">
      <c r="A23" s="20">
        <v>11</v>
      </c>
      <c r="B23" s="21" t="s">
        <v>12</v>
      </c>
      <c r="C23" s="27">
        <v>47411.76</v>
      </c>
      <c r="D23" s="27">
        <v>44732.5</v>
      </c>
      <c r="E23" s="23">
        <v>35874.24</v>
      </c>
      <c r="F23" s="24">
        <f t="shared" si="0"/>
        <v>128018.5</v>
      </c>
      <c r="G23" s="83">
        <v>44781.55</v>
      </c>
      <c r="H23" s="83">
        <v>45038.34</v>
      </c>
      <c r="I23" s="82">
        <v>45713.05</v>
      </c>
      <c r="J23" s="83">
        <v>45046.524704332514</v>
      </c>
      <c r="K23" s="78">
        <f t="shared" si="1"/>
        <v>135532.94</v>
      </c>
      <c r="L23" s="82">
        <v>52571.3</v>
      </c>
      <c r="M23" s="82">
        <v>50683.59</v>
      </c>
      <c r="N23" s="82">
        <v>47650.87</v>
      </c>
      <c r="O23" s="78">
        <f t="shared" si="2"/>
        <v>150905.76</v>
      </c>
      <c r="P23" s="82">
        <v>53185.06</v>
      </c>
      <c r="Q23" s="82">
        <v>46686.65</v>
      </c>
      <c r="R23" s="82">
        <v>0</v>
      </c>
      <c r="S23" s="82">
        <v>0</v>
      </c>
      <c r="T23" s="82">
        <v>47682.977495477295</v>
      </c>
      <c r="U23" s="82">
        <f t="shared" si="4"/>
        <v>47682.977495477295</v>
      </c>
      <c r="V23" s="78">
        <f t="shared" si="5"/>
        <v>147554.6874954773</v>
      </c>
      <c r="W23" s="84">
        <f t="shared" si="3"/>
        <v>562011.8874954773</v>
      </c>
      <c r="Z23" s="4"/>
      <c r="AA23" s="4"/>
    </row>
    <row r="24" spans="1:27" ht="15.75">
      <c r="A24" s="20">
        <v>12</v>
      </c>
      <c r="B24" s="21" t="s">
        <v>16</v>
      </c>
      <c r="C24" s="22">
        <v>30256.13</v>
      </c>
      <c r="D24" s="22">
        <v>39163.83</v>
      </c>
      <c r="E24" s="23">
        <v>39038.74</v>
      </c>
      <c r="F24" s="24">
        <f t="shared" si="0"/>
        <v>108458.70000000001</v>
      </c>
      <c r="G24" s="83">
        <v>31857.02</v>
      </c>
      <c r="H24" s="83">
        <v>37187.15</v>
      </c>
      <c r="I24" s="82">
        <v>32839.41</v>
      </c>
      <c r="J24" s="83">
        <v>44782.33545016148</v>
      </c>
      <c r="K24" s="78">
        <f t="shared" si="1"/>
        <v>101883.58</v>
      </c>
      <c r="L24" s="82">
        <v>29186.63</v>
      </c>
      <c r="M24" s="82">
        <v>27829.91</v>
      </c>
      <c r="N24" s="82">
        <v>27692.08</v>
      </c>
      <c r="O24" s="78">
        <f t="shared" si="2"/>
        <v>84708.62</v>
      </c>
      <c r="P24" s="82">
        <v>25459.52</v>
      </c>
      <c r="Q24" s="82">
        <v>32315.6</v>
      </c>
      <c r="R24" s="82">
        <v>0</v>
      </c>
      <c r="S24" s="82">
        <v>0</v>
      </c>
      <c r="T24" s="82">
        <v>47044.131110677525</v>
      </c>
      <c r="U24" s="82">
        <f t="shared" si="4"/>
        <v>47044.131110677525</v>
      </c>
      <c r="V24" s="78">
        <f t="shared" si="5"/>
        <v>104819.25111067752</v>
      </c>
      <c r="W24" s="84">
        <f t="shared" si="3"/>
        <v>399870.1511106775</v>
      </c>
      <c r="Z24" s="4"/>
      <c r="AA24" s="4"/>
    </row>
    <row r="25" spans="1:27" ht="15.75">
      <c r="A25" s="20">
        <v>13</v>
      </c>
      <c r="B25" s="21" t="s">
        <v>31</v>
      </c>
      <c r="C25" s="27">
        <v>37023.88</v>
      </c>
      <c r="D25" s="27">
        <v>37024.02</v>
      </c>
      <c r="E25" s="23">
        <v>33350.92</v>
      </c>
      <c r="F25" s="24">
        <f t="shared" si="0"/>
        <v>107398.81999999999</v>
      </c>
      <c r="G25" s="83">
        <v>37927.32</v>
      </c>
      <c r="H25" s="83">
        <v>38149.42</v>
      </c>
      <c r="I25" s="82">
        <v>38257.74</v>
      </c>
      <c r="J25" s="83">
        <v>38258.35349018619</v>
      </c>
      <c r="K25" s="78">
        <f t="shared" si="1"/>
        <v>114334.47999999998</v>
      </c>
      <c r="L25" s="82">
        <v>45721.4</v>
      </c>
      <c r="M25" s="82">
        <v>46123.36</v>
      </c>
      <c r="N25" s="82">
        <v>44770.32</v>
      </c>
      <c r="O25" s="78">
        <f t="shared" si="2"/>
        <v>136615.08000000002</v>
      </c>
      <c r="P25" s="82">
        <v>51563.13</v>
      </c>
      <c r="Q25" s="82">
        <v>48020.62</v>
      </c>
      <c r="R25" s="82">
        <v>1.63</v>
      </c>
      <c r="S25" s="82">
        <v>4620.66457509807</v>
      </c>
      <c r="T25" s="82">
        <v>46380.10000955368</v>
      </c>
      <c r="U25" s="82">
        <f t="shared" si="4"/>
        <v>51002.39458465175</v>
      </c>
      <c r="V25" s="78">
        <f t="shared" si="5"/>
        <v>150586.14458465175</v>
      </c>
      <c r="W25" s="84">
        <f t="shared" si="3"/>
        <v>508934.52458465175</v>
      </c>
      <c r="Y25" s="4"/>
      <c r="Z25" s="4"/>
      <c r="AA25" s="4"/>
    </row>
    <row r="26" spans="1:27" ht="15.75">
      <c r="A26" s="20">
        <v>14</v>
      </c>
      <c r="B26" s="21" t="s">
        <v>52</v>
      </c>
      <c r="C26" s="27">
        <v>0</v>
      </c>
      <c r="D26" s="27">
        <v>0</v>
      </c>
      <c r="E26" s="27">
        <v>0</v>
      </c>
      <c r="F26" s="24">
        <f t="shared" si="0"/>
        <v>0</v>
      </c>
      <c r="G26" s="27">
        <v>0</v>
      </c>
      <c r="H26" s="27">
        <v>0</v>
      </c>
      <c r="I26" s="27">
        <v>0</v>
      </c>
      <c r="J26" s="83"/>
      <c r="K26" s="78">
        <f t="shared" si="1"/>
        <v>0</v>
      </c>
      <c r="L26" s="83">
        <v>31058.33</v>
      </c>
      <c r="M26" s="82">
        <v>31867.1</v>
      </c>
      <c r="N26" s="82">
        <v>35025.27</v>
      </c>
      <c r="O26" s="78">
        <f t="shared" si="2"/>
        <v>97950.7</v>
      </c>
      <c r="P26" s="83">
        <v>35908.27</v>
      </c>
      <c r="Q26" s="82">
        <v>30961.87</v>
      </c>
      <c r="R26" s="82">
        <v>135.71</v>
      </c>
      <c r="S26" s="82">
        <v>2482.274657937704</v>
      </c>
      <c r="T26" s="83">
        <v>32299.10906557604</v>
      </c>
      <c r="U26" s="82">
        <f t="shared" si="4"/>
        <v>34917.093723513746</v>
      </c>
      <c r="V26" s="78">
        <f t="shared" si="5"/>
        <v>101787.23372351375</v>
      </c>
      <c r="W26" s="84">
        <f t="shared" si="3"/>
        <v>199737.93372351374</v>
      </c>
      <c r="Y26" s="4"/>
      <c r="Z26" s="4"/>
      <c r="AA26" s="4"/>
    </row>
    <row r="27" spans="1:27" ht="15.75">
      <c r="A27" s="20">
        <v>15</v>
      </c>
      <c r="B27" s="21" t="s">
        <v>53</v>
      </c>
      <c r="C27" s="27">
        <v>0</v>
      </c>
      <c r="D27" s="27">
        <v>0</v>
      </c>
      <c r="E27" s="27">
        <v>0</v>
      </c>
      <c r="F27" s="24">
        <f t="shared" si="0"/>
        <v>0</v>
      </c>
      <c r="G27" s="27">
        <v>0</v>
      </c>
      <c r="H27" s="27">
        <v>0</v>
      </c>
      <c r="I27" s="27">
        <v>0</v>
      </c>
      <c r="J27" s="83"/>
      <c r="K27" s="78">
        <f t="shared" si="1"/>
        <v>0</v>
      </c>
      <c r="L27" s="83">
        <v>0</v>
      </c>
      <c r="M27" s="82">
        <v>445.7</v>
      </c>
      <c r="N27" s="82">
        <v>2039.59</v>
      </c>
      <c r="O27" s="78">
        <f t="shared" si="2"/>
        <v>2485.29</v>
      </c>
      <c r="P27" s="83">
        <v>8247.54</v>
      </c>
      <c r="Q27" s="82">
        <v>7131.44</v>
      </c>
      <c r="R27" s="82">
        <v>0</v>
      </c>
      <c r="S27" s="82">
        <v>0</v>
      </c>
      <c r="T27" s="83">
        <v>32516.213949417524</v>
      </c>
      <c r="U27" s="82">
        <f t="shared" si="4"/>
        <v>32516.213949417524</v>
      </c>
      <c r="V27" s="78">
        <f t="shared" si="5"/>
        <v>47895.193949417524</v>
      </c>
      <c r="W27" s="84">
        <f t="shared" si="3"/>
        <v>50380.483949417525</v>
      </c>
      <c r="Y27" s="4"/>
      <c r="Z27" s="4"/>
      <c r="AA27" s="4"/>
    </row>
    <row r="28" spans="1:26" ht="31.5">
      <c r="A28" s="29"/>
      <c r="B28" s="30" t="s">
        <v>18</v>
      </c>
      <c r="C28" s="31">
        <f aca="true" t="shared" si="6" ref="C28:W28">SUM(C13:C27)</f>
        <v>670826.72</v>
      </c>
      <c r="D28" s="31">
        <f t="shared" si="6"/>
        <v>653614.8099999999</v>
      </c>
      <c r="E28" s="31">
        <f t="shared" si="6"/>
        <v>546162.45</v>
      </c>
      <c r="F28" s="31">
        <f t="shared" si="6"/>
        <v>1870603.98</v>
      </c>
      <c r="G28" s="31">
        <f t="shared" si="6"/>
        <v>689574.6900000001</v>
      </c>
      <c r="H28" s="31">
        <f t="shared" si="6"/>
        <v>677183.52</v>
      </c>
      <c r="I28" s="31">
        <f t="shared" si="6"/>
        <v>611739.5100000001</v>
      </c>
      <c r="J28" s="31">
        <f t="shared" si="6"/>
        <v>666599.9999999999</v>
      </c>
      <c r="K28" s="31">
        <f t="shared" si="6"/>
        <v>1978497.72</v>
      </c>
      <c r="L28" s="31">
        <f t="shared" si="6"/>
        <v>735849.1000000001</v>
      </c>
      <c r="M28" s="31">
        <f t="shared" si="6"/>
        <v>760252.0799999998</v>
      </c>
      <c r="N28" s="31">
        <f t="shared" si="6"/>
        <v>720645.0899999999</v>
      </c>
      <c r="O28" s="31">
        <f t="shared" si="6"/>
        <v>2216746.27</v>
      </c>
      <c r="P28" s="31">
        <f t="shared" si="6"/>
        <v>788982.8400000002</v>
      </c>
      <c r="Q28" s="31">
        <f t="shared" si="6"/>
        <v>725500.73</v>
      </c>
      <c r="R28" s="31">
        <f t="shared" si="6"/>
        <v>6288.4777984819975</v>
      </c>
      <c r="S28" s="31">
        <f t="shared" si="6"/>
        <v>55494.420000000006</v>
      </c>
      <c r="T28" s="31">
        <f t="shared" si="6"/>
        <v>752701.7505072788</v>
      </c>
      <c r="U28" s="31">
        <f t="shared" si="6"/>
        <v>814484.641614593</v>
      </c>
      <c r="V28" s="31">
        <f t="shared" si="6"/>
        <v>2328968.211614593</v>
      </c>
      <c r="W28" s="31">
        <f t="shared" si="6"/>
        <v>8394816.181614593</v>
      </c>
      <c r="Z28" s="4"/>
    </row>
    <row r="29" spans="1:26" ht="15.75">
      <c r="A29" s="33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Z29" s="4"/>
    </row>
    <row r="30" spans="1:26" ht="16.5" thickBot="1">
      <c r="A30" s="108" t="s">
        <v>56</v>
      </c>
      <c r="B30" s="108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Z30" s="4"/>
    </row>
    <row r="31" spans="1:26" ht="15" customHeight="1">
      <c r="A31" s="33"/>
      <c r="B31" s="109" t="s">
        <v>5</v>
      </c>
      <c r="C31" s="111" t="s">
        <v>39</v>
      </c>
      <c r="D31" s="111" t="s">
        <v>41</v>
      </c>
      <c r="E31" s="111" t="s">
        <v>42</v>
      </c>
      <c r="F31" s="11"/>
      <c r="G31" s="111" t="s">
        <v>43</v>
      </c>
      <c r="H31" s="111" t="s">
        <v>47</v>
      </c>
      <c r="I31" s="111" t="s">
        <v>48</v>
      </c>
      <c r="J31" s="111" t="s">
        <v>46</v>
      </c>
      <c r="K31" s="11"/>
      <c r="L31" s="111" t="s">
        <v>62</v>
      </c>
      <c r="M31" s="111" t="s">
        <v>63</v>
      </c>
      <c r="N31" s="111" t="s">
        <v>64</v>
      </c>
      <c r="O31" s="114" t="s">
        <v>49</v>
      </c>
      <c r="P31" s="111" t="s">
        <v>65</v>
      </c>
      <c r="Q31" s="111" t="s">
        <v>67</v>
      </c>
      <c r="R31" s="111" t="s">
        <v>68</v>
      </c>
      <c r="S31" s="111" t="s">
        <v>69</v>
      </c>
      <c r="T31" s="111" t="s">
        <v>50</v>
      </c>
      <c r="U31" s="111" t="s">
        <v>66</v>
      </c>
      <c r="V31" s="11"/>
      <c r="W31" s="12"/>
      <c r="Z31" s="4"/>
    </row>
    <row r="32" spans="1:26" ht="15">
      <c r="A32" s="33"/>
      <c r="B32" s="110"/>
      <c r="C32" s="112"/>
      <c r="D32" s="112"/>
      <c r="E32" s="112"/>
      <c r="F32" s="14" t="s">
        <v>37</v>
      </c>
      <c r="G32" s="112"/>
      <c r="H32" s="112"/>
      <c r="I32" s="112"/>
      <c r="J32" s="112"/>
      <c r="K32" s="14" t="s">
        <v>40</v>
      </c>
      <c r="L32" s="112"/>
      <c r="M32" s="112"/>
      <c r="N32" s="112"/>
      <c r="O32" s="115"/>
      <c r="P32" s="112"/>
      <c r="Q32" s="112"/>
      <c r="R32" s="112"/>
      <c r="S32" s="112"/>
      <c r="T32" s="112"/>
      <c r="U32" s="112"/>
      <c r="V32" s="14" t="s">
        <v>51</v>
      </c>
      <c r="W32" s="15" t="s">
        <v>38</v>
      </c>
      <c r="Z32" s="4"/>
    </row>
    <row r="33" spans="1:26" ht="15.75" thickBot="1">
      <c r="A33" s="33"/>
      <c r="B33" s="110"/>
      <c r="C33" s="112"/>
      <c r="D33" s="112"/>
      <c r="E33" s="112"/>
      <c r="F33" s="17"/>
      <c r="G33" s="112"/>
      <c r="H33" s="112"/>
      <c r="I33" s="112"/>
      <c r="J33" s="112"/>
      <c r="K33" s="17"/>
      <c r="L33" s="113"/>
      <c r="M33" s="113"/>
      <c r="N33" s="113"/>
      <c r="O33" s="115"/>
      <c r="P33" s="113"/>
      <c r="Q33" s="113"/>
      <c r="R33" s="113"/>
      <c r="S33" s="113"/>
      <c r="T33" s="113"/>
      <c r="U33" s="113"/>
      <c r="V33" s="17"/>
      <c r="W33" s="18"/>
      <c r="Z33" s="4"/>
    </row>
    <row r="34" spans="1:26" ht="16.5" thickBot="1">
      <c r="A34" s="100">
        <v>1</v>
      </c>
      <c r="B34" s="102" t="s">
        <v>31</v>
      </c>
      <c r="C34" s="103">
        <v>0</v>
      </c>
      <c r="D34" s="101">
        <v>0</v>
      </c>
      <c r="E34" s="103">
        <v>0</v>
      </c>
      <c r="F34" s="104">
        <f>C34+D34+E34</f>
        <v>0</v>
      </c>
      <c r="G34" s="103">
        <v>0</v>
      </c>
      <c r="H34" s="101">
        <v>0</v>
      </c>
      <c r="I34" s="103">
        <v>0</v>
      </c>
      <c r="J34" s="101"/>
      <c r="K34" s="104">
        <f>G34+H34+I34</f>
        <v>0</v>
      </c>
      <c r="L34" s="103">
        <v>974</v>
      </c>
      <c r="M34" s="103">
        <v>1120.1</v>
      </c>
      <c r="N34" s="103">
        <v>6728.9</v>
      </c>
      <c r="O34" s="105">
        <f>L34+M34+N34</f>
        <v>8823</v>
      </c>
      <c r="P34" s="107">
        <v>6204.5</v>
      </c>
      <c r="Q34" s="103">
        <v>6964.7</v>
      </c>
      <c r="R34" s="103">
        <v>0</v>
      </c>
      <c r="S34" s="103">
        <v>0</v>
      </c>
      <c r="T34" s="103">
        <v>7000</v>
      </c>
      <c r="U34" s="103">
        <f>R34+S34+T34</f>
        <v>7000</v>
      </c>
      <c r="V34" s="104">
        <f>P34+Q34+U34</f>
        <v>20169.2</v>
      </c>
      <c r="W34" s="106">
        <f>F34+K34+O34+V34</f>
        <v>28992.2</v>
      </c>
      <c r="Z34" s="4"/>
    </row>
    <row r="35" spans="1:26" ht="15.75">
      <c r="A35" s="33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Z35" s="4"/>
    </row>
    <row r="36" spans="1:26" ht="15.75">
      <c r="A36" s="33"/>
      <c r="B36" s="34"/>
      <c r="C36" s="35"/>
      <c r="D36" s="35"/>
      <c r="E36" s="35"/>
      <c r="F36" s="35"/>
      <c r="G36" s="35"/>
      <c r="H36" s="35"/>
      <c r="I36" s="35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5"/>
      <c r="Z36" s="4"/>
    </row>
    <row r="37" spans="1:26" ht="17.25" customHeight="1">
      <c r="A37" s="5"/>
      <c r="B37" s="5"/>
      <c r="C37" s="5"/>
      <c r="D37" s="5"/>
      <c r="E37" s="36"/>
      <c r="F37" s="37"/>
      <c r="G37" s="37"/>
      <c r="H37" s="37"/>
      <c r="I37" s="37"/>
      <c r="V37" s="37"/>
      <c r="Z37" s="4"/>
    </row>
    <row r="38" spans="1:26" ht="15.75" thickBot="1">
      <c r="A38" s="7" t="s">
        <v>19</v>
      </c>
      <c r="B38" s="38"/>
      <c r="C38" s="39"/>
      <c r="D38" s="3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Z38" s="4"/>
    </row>
    <row r="39" spans="1:26" ht="15" customHeight="1">
      <c r="A39" s="41" t="s">
        <v>4</v>
      </c>
      <c r="B39" s="118" t="s">
        <v>20</v>
      </c>
      <c r="C39" s="111" t="s">
        <v>39</v>
      </c>
      <c r="D39" s="111" t="s">
        <v>41</v>
      </c>
      <c r="E39" s="111" t="s">
        <v>42</v>
      </c>
      <c r="F39" s="11"/>
      <c r="G39" s="111" t="s">
        <v>43</v>
      </c>
      <c r="H39" s="111" t="s">
        <v>47</v>
      </c>
      <c r="I39" s="111" t="s">
        <v>61</v>
      </c>
      <c r="J39" s="111" t="s">
        <v>46</v>
      </c>
      <c r="K39" s="11"/>
      <c r="L39" s="111" t="s">
        <v>62</v>
      </c>
      <c r="M39" s="111" t="s">
        <v>63</v>
      </c>
      <c r="N39" s="111" t="s">
        <v>64</v>
      </c>
      <c r="O39" s="114" t="s">
        <v>49</v>
      </c>
      <c r="P39" s="111" t="s">
        <v>65</v>
      </c>
      <c r="Q39" s="111" t="s">
        <v>67</v>
      </c>
      <c r="R39" s="111" t="s">
        <v>68</v>
      </c>
      <c r="S39" s="111" t="s">
        <v>69</v>
      </c>
      <c r="T39" s="111" t="s">
        <v>50</v>
      </c>
      <c r="U39" s="111" t="s">
        <v>66</v>
      </c>
      <c r="V39" s="11"/>
      <c r="W39" s="12"/>
      <c r="Z39" s="4"/>
    </row>
    <row r="40" spans="1:26" ht="15">
      <c r="A40" s="42"/>
      <c r="B40" s="119"/>
      <c r="C40" s="112"/>
      <c r="D40" s="112"/>
      <c r="E40" s="112"/>
      <c r="F40" s="14" t="s">
        <v>37</v>
      </c>
      <c r="G40" s="112"/>
      <c r="H40" s="112"/>
      <c r="I40" s="112"/>
      <c r="J40" s="112"/>
      <c r="K40" s="14" t="s">
        <v>40</v>
      </c>
      <c r="L40" s="112"/>
      <c r="M40" s="112"/>
      <c r="N40" s="112"/>
      <c r="O40" s="115"/>
      <c r="P40" s="112"/>
      <c r="Q40" s="112"/>
      <c r="R40" s="112"/>
      <c r="S40" s="112"/>
      <c r="T40" s="112"/>
      <c r="U40" s="112"/>
      <c r="V40" s="14" t="s">
        <v>51</v>
      </c>
      <c r="W40" s="15" t="s">
        <v>38</v>
      </c>
      <c r="Z40" s="4"/>
    </row>
    <row r="41" spans="1:26" ht="60" customHeight="1" thickBot="1">
      <c r="A41" s="42"/>
      <c r="B41" s="120"/>
      <c r="C41" s="113"/>
      <c r="D41" s="113"/>
      <c r="E41" s="113"/>
      <c r="F41" s="17"/>
      <c r="G41" s="113"/>
      <c r="H41" s="113"/>
      <c r="I41" s="113"/>
      <c r="J41" s="113"/>
      <c r="K41" s="17"/>
      <c r="L41" s="113"/>
      <c r="M41" s="113"/>
      <c r="N41" s="113"/>
      <c r="O41" s="122"/>
      <c r="P41" s="113"/>
      <c r="Q41" s="113"/>
      <c r="R41" s="113"/>
      <c r="S41" s="113"/>
      <c r="T41" s="113"/>
      <c r="U41" s="113"/>
      <c r="V41" s="17"/>
      <c r="W41" s="18"/>
      <c r="Z41" s="4"/>
    </row>
    <row r="42" spans="1:26" ht="15.75" thickBot="1">
      <c r="A42" s="19">
        <v>0</v>
      </c>
      <c r="B42" s="10">
        <v>1</v>
      </c>
      <c r="C42" s="71">
        <v>2</v>
      </c>
      <c r="D42" s="81">
        <v>3</v>
      </c>
      <c r="E42" s="71">
        <v>4</v>
      </c>
      <c r="F42" s="10">
        <v>5</v>
      </c>
      <c r="G42" s="90">
        <v>6</v>
      </c>
      <c r="H42" s="85">
        <v>7</v>
      </c>
      <c r="I42" s="90">
        <v>8</v>
      </c>
      <c r="J42" s="85">
        <v>9</v>
      </c>
      <c r="K42" s="90">
        <v>10</v>
      </c>
      <c r="L42" s="85">
        <v>11</v>
      </c>
      <c r="M42" s="90">
        <v>12</v>
      </c>
      <c r="N42" s="85">
        <v>13</v>
      </c>
      <c r="O42" s="85">
        <v>16</v>
      </c>
      <c r="P42" s="85">
        <v>17</v>
      </c>
      <c r="Q42" s="85">
        <v>18</v>
      </c>
      <c r="R42" s="85">
        <v>19</v>
      </c>
      <c r="S42" s="85"/>
      <c r="T42" s="85">
        <v>20</v>
      </c>
      <c r="U42" s="85">
        <v>22</v>
      </c>
      <c r="V42" s="85">
        <v>23</v>
      </c>
      <c r="W42" s="85">
        <v>24</v>
      </c>
      <c r="Z42" s="4"/>
    </row>
    <row r="43" spans="1:32" ht="15.75">
      <c r="A43" s="43">
        <v>1</v>
      </c>
      <c r="B43" s="62" t="s">
        <v>21</v>
      </c>
      <c r="C43" s="44">
        <v>6060</v>
      </c>
      <c r="D43" s="44">
        <v>7020</v>
      </c>
      <c r="E43" s="45">
        <v>7320</v>
      </c>
      <c r="F43" s="24">
        <f aca="true" t="shared" si="7" ref="F43:F48">C43+D43+E43</f>
        <v>20400</v>
      </c>
      <c r="G43" s="83">
        <v>6960</v>
      </c>
      <c r="H43" s="83">
        <v>8280</v>
      </c>
      <c r="I43" s="83">
        <v>4980</v>
      </c>
      <c r="J43" s="83">
        <v>8432.085319706677</v>
      </c>
      <c r="K43" s="24">
        <f aca="true" t="shared" si="8" ref="K43:K48">G43+H43+I43</f>
        <v>20220</v>
      </c>
      <c r="L43" s="83">
        <v>9086.76</v>
      </c>
      <c r="M43" s="83">
        <v>9140.68</v>
      </c>
      <c r="N43" s="83">
        <v>9650.28</v>
      </c>
      <c r="O43" s="24">
        <f aca="true" t="shared" si="9" ref="O43:O48">L43+M43+N43</f>
        <v>27877.72</v>
      </c>
      <c r="P43" s="83">
        <v>9438.96</v>
      </c>
      <c r="Q43" s="83">
        <v>9509.4</v>
      </c>
      <c r="R43" s="83">
        <v>91.40677757022422</v>
      </c>
      <c r="S43" s="83">
        <v>763.0845668822011</v>
      </c>
      <c r="T43" s="83">
        <v>9055.51202937739</v>
      </c>
      <c r="U43" s="83">
        <f aca="true" t="shared" si="10" ref="U43:U48">R43+S43+T43</f>
        <v>9910.003373829815</v>
      </c>
      <c r="V43" s="24">
        <f aca="true" t="shared" si="11" ref="V43:V48">P43+Q43+U43</f>
        <v>28858.363373829816</v>
      </c>
      <c r="W43" s="84">
        <f aca="true" t="shared" si="12" ref="W43:W48">F43+K43+O43+V43</f>
        <v>97356.08337382981</v>
      </c>
      <c r="Z43" s="4"/>
      <c r="AA43" s="4"/>
      <c r="AF43" s="4"/>
    </row>
    <row r="44" spans="1:32" ht="15.75">
      <c r="A44" s="32">
        <v>2</v>
      </c>
      <c r="B44" s="63" t="s">
        <v>22</v>
      </c>
      <c r="C44" s="44">
        <v>3900</v>
      </c>
      <c r="D44" s="44">
        <v>4740</v>
      </c>
      <c r="E44" s="45">
        <v>4200</v>
      </c>
      <c r="F44" s="24">
        <f t="shared" si="7"/>
        <v>12840</v>
      </c>
      <c r="G44" s="83">
        <v>4560</v>
      </c>
      <c r="H44" s="83">
        <v>4680</v>
      </c>
      <c r="I44" s="83">
        <v>4080</v>
      </c>
      <c r="J44" s="83">
        <v>4090.458410410899</v>
      </c>
      <c r="K44" s="24">
        <f t="shared" si="8"/>
        <v>13320</v>
      </c>
      <c r="L44" s="83">
        <v>3803.76</v>
      </c>
      <c r="M44" s="83">
        <v>4578.6</v>
      </c>
      <c r="N44" s="83">
        <v>4860.36</v>
      </c>
      <c r="O44" s="24">
        <f t="shared" si="9"/>
        <v>13242.720000000001</v>
      </c>
      <c r="P44" s="83">
        <v>4367.28</v>
      </c>
      <c r="Q44" s="83">
        <v>4296.84</v>
      </c>
      <c r="R44" s="83">
        <v>121.6724056939347</v>
      </c>
      <c r="S44" s="83">
        <v>358.50429506985967</v>
      </c>
      <c r="T44" s="83">
        <v>3583.669097956598</v>
      </c>
      <c r="U44" s="83">
        <f t="shared" si="10"/>
        <v>4063.8457987203924</v>
      </c>
      <c r="V44" s="24">
        <f t="shared" si="11"/>
        <v>12727.965798720392</v>
      </c>
      <c r="W44" s="84">
        <f t="shared" si="12"/>
        <v>52130.68579872039</v>
      </c>
      <c r="Z44" s="4"/>
      <c r="AA44" s="4"/>
      <c r="AF44" s="4"/>
    </row>
    <row r="45" spans="1:32" ht="15.75">
      <c r="A45" s="43">
        <v>3</v>
      </c>
      <c r="B45" s="63" t="s">
        <v>23</v>
      </c>
      <c r="C45" s="44">
        <v>1320</v>
      </c>
      <c r="D45" s="44">
        <v>540</v>
      </c>
      <c r="E45" s="45">
        <v>1140</v>
      </c>
      <c r="F45" s="24">
        <f t="shared" si="7"/>
        <v>3000</v>
      </c>
      <c r="G45" s="83">
        <v>1020</v>
      </c>
      <c r="H45" s="83">
        <v>960</v>
      </c>
      <c r="I45" s="83">
        <v>780</v>
      </c>
      <c r="J45" s="83">
        <v>2516.708358826495</v>
      </c>
      <c r="K45" s="24">
        <f t="shared" si="8"/>
        <v>2760</v>
      </c>
      <c r="L45" s="83">
        <v>352.2</v>
      </c>
      <c r="M45" s="83">
        <v>1197.48</v>
      </c>
      <c r="N45" s="83">
        <v>774.84</v>
      </c>
      <c r="O45" s="24">
        <f t="shared" si="9"/>
        <v>2324.52</v>
      </c>
      <c r="P45" s="83">
        <v>1267.92</v>
      </c>
      <c r="Q45" s="83">
        <v>845.28</v>
      </c>
      <c r="R45" s="83">
        <v>0</v>
      </c>
      <c r="S45" s="83">
        <v>0</v>
      </c>
      <c r="T45" s="83">
        <v>2543.2489103783314</v>
      </c>
      <c r="U45" s="83">
        <f t="shared" si="10"/>
        <v>2543.2489103783314</v>
      </c>
      <c r="V45" s="24">
        <f t="shared" si="11"/>
        <v>4656.448910378331</v>
      </c>
      <c r="W45" s="84">
        <f t="shared" si="12"/>
        <v>12740.968910378331</v>
      </c>
      <c r="Z45" s="4"/>
      <c r="AA45" s="4"/>
      <c r="AF45" s="4"/>
    </row>
    <row r="46" spans="1:32" ht="15.75">
      <c r="A46" s="32">
        <v>4</v>
      </c>
      <c r="B46" s="63" t="s">
        <v>32</v>
      </c>
      <c r="C46" s="44">
        <v>8915</v>
      </c>
      <c r="D46" s="44">
        <v>11175</v>
      </c>
      <c r="E46" s="45">
        <v>11605</v>
      </c>
      <c r="F46" s="24">
        <f t="shared" si="7"/>
        <v>31695</v>
      </c>
      <c r="G46" s="83">
        <v>10930</v>
      </c>
      <c r="H46" s="83">
        <v>13350</v>
      </c>
      <c r="I46" s="83">
        <v>13070</v>
      </c>
      <c r="J46" s="83">
        <v>13357.140770697904</v>
      </c>
      <c r="K46" s="24">
        <f t="shared" si="8"/>
        <v>37350</v>
      </c>
      <c r="L46" s="83">
        <v>14726.9</v>
      </c>
      <c r="M46" s="83">
        <v>13284.54</v>
      </c>
      <c r="N46" s="83">
        <v>18353.02</v>
      </c>
      <c r="O46" s="24">
        <f t="shared" si="9"/>
        <v>46364.46000000001</v>
      </c>
      <c r="P46" s="83">
        <v>20577.22</v>
      </c>
      <c r="Q46" s="83">
        <v>19727.98</v>
      </c>
      <c r="R46" s="83">
        <v>0</v>
      </c>
      <c r="S46" s="83">
        <v>0</v>
      </c>
      <c r="T46" s="83">
        <v>19322.527230960823</v>
      </c>
      <c r="U46" s="83">
        <f t="shared" si="10"/>
        <v>19322.527230960823</v>
      </c>
      <c r="V46" s="24">
        <f t="shared" si="11"/>
        <v>59627.72723096082</v>
      </c>
      <c r="W46" s="84">
        <f t="shared" si="12"/>
        <v>175037.18723096082</v>
      </c>
      <c r="Z46" s="4"/>
      <c r="AA46" s="4"/>
      <c r="AF46" s="4"/>
    </row>
    <row r="47" spans="1:32" ht="15.75">
      <c r="A47" s="43">
        <v>5</v>
      </c>
      <c r="B47" s="63" t="s">
        <v>54</v>
      </c>
      <c r="C47" s="44">
        <v>0</v>
      </c>
      <c r="D47" s="44">
        <v>0</v>
      </c>
      <c r="E47" s="44">
        <v>0</v>
      </c>
      <c r="F47" s="24">
        <f t="shared" si="7"/>
        <v>0</v>
      </c>
      <c r="G47" s="44">
        <v>0</v>
      </c>
      <c r="H47" s="44">
        <v>0</v>
      </c>
      <c r="I47" s="44">
        <v>0</v>
      </c>
      <c r="J47" s="83"/>
      <c r="K47" s="24">
        <f t="shared" si="8"/>
        <v>0</v>
      </c>
      <c r="L47" s="83">
        <v>1901.88</v>
      </c>
      <c r="M47" s="83">
        <v>3522</v>
      </c>
      <c r="N47" s="83">
        <v>2676.72</v>
      </c>
      <c r="O47" s="24">
        <f t="shared" si="9"/>
        <v>8100.6</v>
      </c>
      <c r="P47" s="83">
        <v>3240.24</v>
      </c>
      <c r="Q47" s="83">
        <v>3310.68</v>
      </c>
      <c r="R47" s="83">
        <v>155.42</v>
      </c>
      <c r="S47" s="83">
        <v>203.94309488908192</v>
      </c>
      <c r="T47" s="83">
        <v>3269.229781159055</v>
      </c>
      <c r="U47" s="83">
        <f t="shared" si="10"/>
        <v>3628.592876048137</v>
      </c>
      <c r="V47" s="24">
        <f t="shared" si="11"/>
        <v>10179.512876048137</v>
      </c>
      <c r="W47" s="84">
        <f t="shared" si="12"/>
        <v>18280.112876048137</v>
      </c>
      <c r="Z47" s="4"/>
      <c r="AA47" s="4"/>
      <c r="AF47" s="4"/>
    </row>
    <row r="48" spans="1:32" ht="15.75">
      <c r="A48" s="32">
        <v>6</v>
      </c>
      <c r="B48" s="63" t="s">
        <v>55</v>
      </c>
      <c r="C48" s="44">
        <v>0</v>
      </c>
      <c r="D48" s="44">
        <v>0</v>
      </c>
      <c r="E48" s="44">
        <v>0</v>
      </c>
      <c r="F48" s="24">
        <f t="shared" si="7"/>
        <v>0</v>
      </c>
      <c r="G48" s="44">
        <v>0</v>
      </c>
      <c r="H48" s="44">
        <v>0</v>
      </c>
      <c r="I48" s="44">
        <v>0</v>
      </c>
      <c r="J48" s="83"/>
      <c r="K48" s="24">
        <f t="shared" si="8"/>
        <v>0</v>
      </c>
      <c r="L48" s="83">
        <v>13754.32</v>
      </c>
      <c r="M48" s="83">
        <v>14627.08</v>
      </c>
      <c r="N48" s="83">
        <v>16305.76</v>
      </c>
      <c r="O48" s="24">
        <f t="shared" si="9"/>
        <v>44687.16</v>
      </c>
      <c r="P48" s="83">
        <v>15532.28</v>
      </c>
      <c r="Q48" s="83">
        <v>15528.6</v>
      </c>
      <c r="R48" s="83">
        <v>202.31</v>
      </c>
      <c r="S48" s="83">
        <v>902.5197305899512</v>
      </c>
      <c r="T48" s="83">
        <v>13178.654102162973</v>
      </c>
      <c r="U48" s="83">
        <f t="shared" si="10"/>
        <v>14283.483832752923</v>
      </c>
      <c r="V48" s="24">
        <f t="shared" si="11"/>
        <v>45344.363832752926</v>
      </c>
      <c r="W48" s="84">
        <f t="shared" si="12"/>
        <v>90031.52383275292</v>
      </c>
      <c r="Z48" s="4"/>
      <c r="AA48" s="4"/>
      <c r="AF48" s="4"/>
    </row>
    <row r="49" spans="1:26" ht="25.5">
      <c r="A49" s="32"/>
      <c r="B49" s="47" t="s">
        <v>24</v>
      </c>
      <c r="C49" s="48">
        <f aca="true" t="shared" si="13" ref="C49:W49">SUM(C43:C48)</f>
        <v>20195</v>
      </c>
      <c r="D49" s="48">
        <f t="shared" si="13"/>
        <v>23475</v>
      </c>
      <c r="E49" s="48">
        <f t="shared" si="13"/>
        <v>24265</v>
      </c>
      <c r="F49" s="48">
        <f t="shared" si="13"/>
        <v>67935</v>
      </c>
      <c r="G49" s="48">
        <f t="shared" si="13"/>
        <v>23470</v>
      </c>
      <c r="H49" s="48">
        <f t="shared" si="13"/>
        <v>27270</v>
      </c>
      <c r="I49" s="48">
        <f t="shared" si="13"/>
        <v>22910</v>
      </c>
      <c r="J49" s="48">
        <f t="shared" si="13"/>
        <v>28396.392859641976</v>
      </c>
      <c r="K49" s="48">
        <f t="shared" si="13"/>
        <v>73650</v>
      </c>
      <c r="L49" s="48">
        <f t="shared" si="13"/>
        <v>43625.82000000001</v>
      </c>
      <c r="M49" s="48">
        <f t="shared" si="13"/>
        <v>46350.380000000005</v>
      </c>
      <c r="N49" s="48">
        <f t="shared" si="13"/>
        <v>52620.98</v>
      </c>
      <c r="O49" s="48">
        <f t="shared" si="13"/>
        <v>142597.18000000002</v>
      </c>
      <c r="P49" s="48">
        <f t="shared" si="13"/>
        <v>54423.899999999994</v>
      </c>
      <c r="Q49" s="48">
        <f t="shared" si="13"/>
        <v>53218.78</v>
      </c>
      <c r="R49" s="48">
        <f t="shared" si="13"/>
        <v>570.809183264159</v>
      </c>
      <c r="S49" s="48">
        <f t="shared" si="13"/>
        <v>2228.0516874310943</v>
      </c>
      <c r="T49" s="48">
        <f t="shared" si="13"/>
        <v>50952.84115199517</v>
      </c>
      <c r="U49" s="48">
        <f t="shared" si="13"/>
        <v>53751.70202269043</v>
      </c>
      <c r="V49" s="48">
        <f t="shared" si="13"/>
        <v>161394.3820226904</v>
      </c>
      <c r="W49" s="48">
        <f t="shared" si="13"/>
        <v>445576.5620226904</v>
      </c>
      <c r="Y49" s="4"/>
      <c r="Z49" s="4"/>
    </row>
    <row r="50" spans="1:32" ht="15.75">
      <c r="A50" s="32">
        <v>1</v>
      </c>
      <c r="B50" s="64" t="s">
        <v>30</v>
      </c>
      <c r="C50" s="50">
        <v>4260</v>
      </c>
      <c r="D50" s="50">
        <v>6900</v>
      </c>
      <c r="E50" s="45">
        <v>6120</v>
      </c>
      <c r="F50" s="24">
        <f aca="true" t="shared" si="14" ref="F50:F57">C50+D50+E50</f>
        <v>17280</v>
      </c>
      <c r="G50" s="83">
        <v>5700</v>
      </c>
      <c r="H50" s="83">
        <v>6600</v>
      </c>
      <c r="I50" s="83">
        <v>6600</v>
      </c>
      <c r="J50" s="83">
        <v>6620.0840063229025</v>
      </c>
      <c r="K50" s="24">
        <f aca="true" t="shared" si="15" ref="K50:K57">G50+H50+I50</f>
        <v>18900</v>
      </c>
      <c r="L50" s="83">
        <v>3803.76</v>
      </c>
      <c r="M50" s="83">
        <v>8030.16</v>
      </c>
      <c r="N50" s="83">
        <v>5635.2</v>
      </c>
      <c r="O50" s="24">
        <f aca="true" t="shared" si="16" ref="O50:O57">L50+M50+N50</f>
        <v>17469.12</v>
      </c>
      <c r="P50" s="83">
        <v>6903.12</v>
      </c>
      <c r="Q50" s="83">
        <v>7889.28</v>
      </c>
      <c r="R50" s="83">
        <v>0</v>
      </c>
      <c r="S50" s="83">
        <v>0</v>
      </c>
      <c r="T50" s="83">
        <v>8265.559371093444</v>
      </c>
      <c r="U50" s="83">
        <f>R50+S50+T50</f>
        <v>8265.559371093444</v>
      </c>
      <c r="V50" s="24">
        <f>P50+Q50+U50</f>
        <v>23057.959371093442</v>
      </c>
      <c r="W50" s="25">
        <f aca="true" t="shared" si="17" ref="W50:W57">F50+K50+O50+V50</f>
        <v>76707.07937109344</v>
      </c>
      <c r="Z50" s="4"/>
      <c r="AA50" s="4"/>
      <c r="AF50" s="4"/>
    </row>
    <row r="51" spans="1:32" ht="15.75">
      <c r="A51" s="32">
        <v>2</v>
      </c>
      <c r="B51" s="64" t="s">
        <v>60</v>
      </c>
      <c r="C51" s="50">
        <v>64920</v>
      </c>
      <c r="D51" s="50">
        <v>78005</v>
      </c>
      <c r="E51" s="45">
        <v>69795</v>
      </c>
      <c r="F51" s="24">
        <f t="shared" si="14"/>
        <v>212720</v>
      </c>
      <c r="G51" s="83">
        <v>74900</v>
      </c>
      <c r="H51" s="83">
        <v>80375</v>
      </c>
      <c r="I51" s="83">
        <v>63400</v>
      </c>
      <c r="J51" s="83">
        <v>67106.6148011653</v>
      </c>
      <c r="K51" s="24">
        <f t="shared" si="15"/>
        <v>218675</v>
      </c>
      <c r="L51" s="83">
        <v>67405</v>
      </c>
      <c r="M51" s="83">
        <v>77859</v>
      </c>
      <c r="N51" s="83">
        <v>82050</v>
      </c>
      <c r="O51" s="24">
        <f t="shared" si="16"/>
        <v>227314</v>
      </c>
      <c r="P51" s="83">
        <v>74973.76</v>
      </c>
      <c r="Q51" s="83">
        <v>73843.28</v>
      </c>
      <c r="R51" s="83">
        <v>3.25</v>
      </c>
      <c r="S51" s="83">
        <v>6088.6975348149845</v>
      </c>
      <c r="T51" s="83">
        <v>61783.689425322205</v>
      </c>
      <c r="U51" s="83">
        <f aca="true" t="shared" si="18" ref="U51:U57">R51+S51+T51</f>
        <v>67875.63696013718</v>
      </c>
      <c r="V51" s="24">
        <f aca="true" t="shared" si="19" ref="V51:V57">P51+Q51+U51</f>
        <v>216692.67696013715</v>
      </c>
      <c r="W51" s="25">
        <f t="shared" si="17"/>
        <v>875401.6769601372</v>
      </c>
      <c r="Z51" s="4"/>
      <c r="AA51" s="4"/>
      <c r="AF51" s="4"/>
    </row>
    <row r="52" spans="1:32" ht="15.75">
      <c r="A52" s="32">
        <v>3</v>
      </c>
      <c r="B52" s="64" t="s">
        <v>59</v>
      </c>
      <c r="C52" s="49">
        <v>152483</v>
      </c>
      <c r="D52" s="49">
        <v>165147</v>
      </c>
      <c r="E52" s="45">
        <v>135913</v>
      </c>
      <c r="F52" s="24">
        <f t="shared" si="14"/>
        <v>453543</v>
      </c>
      <c r="G52" s="83">
        <v>174076</v>
      </c>
      <c r="H52" s="83">
        <v>170484</v>
      </c>
      <c r="I52" s="83">
        <v>148714</v>
      </c>
      <c r="J52" s="83">
        <v>143213.54</v>
      </c>
      <c r="K52" s="24">
        <f t="shared" si="15"/>
        <v>493274</v>
      </c>
      <c r="L52" s="83">
        <v>230749.59</v>
      </c>
      <c r="M52" s="83">
        <v>182479.39</v>
      </c>
      <c r="N52" s="83">
        <v>175881.4</v>
      </c>
      <c r="O52" s="24">
        <f t="shared" si="16"/>
        <v>589110.38</v>
      </c>
      <c r="P52" s="83">
        <v>191609.64</v>
      </c>
      <c r="Q52" s="83">
        <v>169109.23</v>
      </c>
      <c r="R52" s="83">
        <v>4974.58</v>
      </c>
      <c r="S52" s="83">
        <v>13882.976555375682</v>
      </c>
      <c r="T52" s="83">
        <v>138735.74888178284</v>
      </c>
      <c r="U52" s="83">
        <f t="shared" si="18"/>
        <v>157593.30543715853</v>
      </c>
      <c r="V52" s="24">
        <f t="shared" si="19"/>
        <v>518312.17543715856</v>
      </c>
      <c r="W52" s="25">
        <f t="shared" si="17"/>
        <v>2054239.5554371583</v>
      </c>
      <c r="Y52" s="4"/>
      <c r="Z52" s="4"/>
      <c r="AA52" s="4"/>
      <c r="AF52" s="4"/>
    </row>
    <row r="53" spans="1:32" ht="15.75">
      <c r="A53" s="32">
        <v>4</v>
      </c>
      <c r="B53" s="64" t="s">
        <v>25</v>
      </c>
      <c r="C53" s="49">
        <v>9844</v>
      </c>
      <c r="D53" s="49">
        <v>7842</v>
      </c>
      <c r="E53" s="45">
        <v>10108</v>
      </c>
      <c r="F53" s="24">
        <f t="shared" si="14"/>
        <v>27794</v>
      </c>
      <c r="G53" s="83">
        <v>8192</v>
      </c>
      <c r="H53" s="83">
        <v>11994</v>
      </c>
      <c r="I53" s="83">
        <v>8166</v>
      </c>
      <c r="J53" s="83">
        <v>23968.65103644281</v>
      </c>
      <c r="K53" s="24">
        <f t="shared" si="15"/>
        <v>28352</v>
      </c>
      <c r="L53" s="83">
        <v>8898.8</v>
      </c>
      <c r="M53" s="83">
        <v>15336.33</v>
      </c>
      <c r="N53" s="83">
        <v>11675.99</v>
      </c>
      <c r="O53" s="24">
        <f t="shared" si="16"/>
        <v>35911.119999999995</v>
      </c>
      <c r="P53" s="83">
        <v>11576.49</v>
      </c>
      <c r="Q53" s="83">
        <v>10653.78</v>
      </c>
      <c r="R53" s="83">
        <v>0</v>
      </c>
      <c r="S53" s="83">
        <v>0</v>
      </c>
      <c r="T53" s="83">
        <v>36607.37250600826</v>
      </c>
      <c r="U53" s="83">
        <f t="shared" si="18"/>
        <v>36607.37250600826</v>
      </c>
      <c r="V53" s="24">
        <f t="shared" si="19"/>
        <v>58837.642506008255</v>
      </c>
      <c r="W53" s="25">
        <f t="shared" si="17"/>
        <v>150894.76250600826</v>
      </c>
      <c r="Y53" s="4"/>
      <c r="Z53" s="4"/>
      <c r="AA53" s="4"/>
      <c r="AF53" s="4"/>
    </row>
    <row r="54" spans="1:32" ht="15.75">
      <c r="A54" s="32">
        <v>5</v>
      </c>
      <c r="B54" s="64" t="s">
        <v>36</v>
      </c>
      <c r="C54" s="50">
        <v>74241</v>
      </c>
      <c r="D54" s="50">
        <v>77072</v>
      </c>
      <c r="E54" s="45">
        <v>69193</v>
      </c>
      <c r="F54" s="24">
        <f t="shared" si="14"/>
        <v>220506</v>
      </c>
      <c r="G54" s="83">
        <v>79632</v>
      </c>
      <c r="H54" s="83">
        <v>78435</v>
      </c>
      <c r="I54" s="83">
        <v>69646</v>
      </c>
      <c r="J54" s="83">
        <v>79763.93900301252</v>
      </c>
      <c r="K54" s="24">
        <f t="shared" si="15"/>
        <v>227713</v>
      </c>
      <c r="L54" s="83">
        <v>92763.07</v>
      </c>
      <c r="M54" s="83">
        <v>90996.13</v>
      </c>
      <c r="N54" s="83">
        <v>94005.81</v>
      </c>
      <c r="O54" s="24">
        <f t="shared" si="16"/>
        <v>277765.01</v>
      </c>
      <c r="P54" s="83">
        <v>100486.17</v>
      </c>
      <c r="Q54" s="83">
        <v>89224.09</v>
      </c>
      <c r="R54" s="83">
        <v>2339.022850597379</v>
      </c>
      <c r="S54" s="83">
        <v>7560.19279375901</v>
      </c>
      <c r="T54" s="83">
        <v>86011.59474548872</v>
      </c>
      <c r="U54" s="83">
        <f t="shared" si="18"/>
        <v>95910.81038984511</v>
      </c>
      <c r="V54" s="24">
        <f t="shared" si="19"/>
        <v>285621.0703898451</v>
      </c>
      <c r="W54" s="25">
        <f t="shared" si="17"/>
        <v>1011605.0803898452</v>
      </c>
      <c r="Y54" s="4"/>
      <c r="Z54" s="4"/>
      <c r="AA54" s="4"/>
      <c r="AF54" s="4"/>
    </row>
    <row r="55" spans="1:32" ht="15.75">
      <c r="A55" s="32">
        <v>6</v>
      </c>
      <c r="B55" s="64" t="s">
        <v>26</v>
      </c>
      <c r="C55" s="50">
        <v>51170</v>
      </c>
      <c r="D55" s="50">
        <v>66100</v>
      </c>
      <c r="E55" s="45">
        <v>50180</v>
      </c>
      <c r="F55" s="24">
        <f t="shared" si="14"/>
        <v>167450</v>
      </c>
      <c r="G55" s="83">
        <v>64310</v>
      </c>
      <c r="H55" s="83">
        <v>62970</v>
      </c>
      <c r="I55" s="83">
        <v>53380</v>
      </c>
      <c r="J55" s="83">
        <v>52883.301521455825</v>
      </c>
      <c r="K55" s="24">
        <f t="shared" si="15"/>
        <v>180660</v>
      </c>
      <c r="L55" s="83">
        <v>72553.96</v>
      </c>
      <c r="M55" s="83">
        <v>61465.12</v>
      </c>
      <c r="N55" s="83">
        <v>64937.96</v>
      </c>
      <c r="O55" s="24">
        <f t="shared" si="16"/>
        <v>198957.04</v>
      </c>
      <c r="P55" s="83">
        <v>59237.82</v>
      </c>
      <c r="Q55" s="83">
        <v>58712.5</v>
      </c>
      <c r="R55" s="83">
        <v>1.87</v>
      </c>
      <c r="S55" s="83">
        <v>5348.112200172053</v>
      </c>
      <c r="T55" s="83">
        <v>58341.71378966223</v>
      </c>
      <c r="U55" s="83">
        <f t="shared" si="18"/>
        <v>63691.69598983428</v>
      </c>
      <c r="V55" s="24">
        <f t="shared" si="19"/>
        <v>181642.0159898343</v>
      </c>
      <c r="W55" s="25">
        <f t="shared" si="17"/>
        <v>728709.0559898344</v>
      </c>
      <c r="Z55" s="4"/>
      <c r="AA55" s="4"/>
      <c r="AF55" s="4"/>
    </row>
    <row r="56" spans="1:32" ht="15.75">
      <c r="A56" s="32">
        <v>7</v>
      </c>
      <c r="B56" s="64" t="s">
        <v>35</v>
      </c>
      <c r="C56" s="50">
        <v>14843</v>
      </c>
      <c r="D56" s="50">
        <v>16289</v>
      </c>
      <c r="E56" s="45">
        <v>17498</v>
      </c>
      <c r="F56" s="24">
        <f t="shared" si="14"/>
        <v>48630</v>
      </c>
      <c r="G56" s="83">
        <v>13986</v>
      </c>
      <c r="H56" s="83">
        <v>18833</v>
      </c>
      <c r="I56" s="83">
        <v>14702</v>
      </c>
      <c r="J56" s="83">
        <v>42447.47631154468</v>
      </c>
      <c r="K56" s="24">
        <f t="shared" si="15"/>
        <v>47521</v>
      </c>
      <c r="L56" s="83">
        <v>0</v>
      </c>
      <c r="M56" s="83">
        <v>0</v>
      </c>
      <c r="N56" s="83">
        <v>0</v>
      </c>
      <c r="O56" s="24">
        <f t="shared" si="16"/>
        <v>0</v>
      </c>
      <c r="P56" s="83">
        <v>0</v>
      </c>
      <c r="Q56" s="83">
        <v>0</v>
      </c>
      <c r="R56" s="83">
        <v>0</v>
      </c>
      <c r="S56" s="83">
        <v>0</v>
      </c>
      <c r="T56" s="83">
        <v>34185.170283462045</v>
      </c>
      <c r="U56" s="83">
        <f t="shared" si="18"/>
        <v>34185.170283462045</v>
      </c>
      <c r="V56" s="24">
        <f t="shared" si="19"/>
        <v>34185.170283462045</v>
      </c>
      <c r="W56" s="25">
        <f t="shared" si="17"/>
        <v>130336.17028346204</v>
      </c>
      <c r="Z56" s="4"/>
      <c r="AA56" s="4"/>
      <c r="AF56" s="4"/>
    </row>
    <row r="57" spans="1:32" ht="15.75">
      <c r="A57" s="32">
        <v>8</v>
      </c>
      <c r="B57" s="64" t="s">
        <v>52</v>
      </c>
      <c r="C57" s="50">
        <v>0</v>
      </c>
      <c r="D57" s="50">
        <v>0</v>
      </c>
      <c r="E57" s="50">
        <v>0</v>
      </c>
      <c r="F57" s="24">
        <f t="shared" si="14"/>
        <v>0</v>
      </c>
      <c r="G57" s="83">
        <v>0</v>
      </c>
      <c r="H57" s="83">
        <v>0</v>
      </c>
      <c r="I57" s="83">
        <v>0</v>
      </c>
      <c r="J57" s="83"/>
      <c r="K57" s="24">
        <f t="shared" si="15"/>
        <v>0</v>
      </c>
      <c r="L57" s="83">
        <v>0</v>
      </c>
      <c r="M57" s="83">
        <v>0</v>
      </c>
      <c r="N57" s="83">
        <v>0</v>
      </c>
      <c r="O57" s="24">
        <f t="shared" si="16"/>
        <v>0</v>
      </c>
      <c r="P57" s="83">
        <v>3586.05</v>
      </c>
      <c r="Q57" s="83">
        <v>4586.13</v>
      </c>
      <c r="R57" s="83">
        <v>6.8</v>
      </c>
      <c r="S57" s="83">
        <v>1148.5892284471754</v>
      </c>
      <c r="T57" s="83">
        <v>25208.02934888841</v>
      </c>
      <c r="U57" s="83">
        <f t="shared" si="18"/>
        <v>26363.418577335586</v>
      </c>
      <c r="V57" s="24">
        <f t="shared" si="19"/>
        <v>34535.598577335586</v>
      </c>
      <c r="W57" s="25">
        <f t="shared" si="17"/>
        <v>34535.598577335586</v>
      </c>
      <c r="Z57" s="4"/>
      <c r="AA57" s="4"/>
      <c r="AF57" s="4"/>
    </row>
    <row r="58" spans="1:26" ht="20.25" customHeight="1">
      <c r="A58" s="46"/>
      <c r="B58" s="51" t="s">
        <v>27</v>
      </c>
      <c r="C58" s="52">
        <f aca="true" t="shared" si="20" ref="C58:W58">SUM(C50:C57)</f>
        <v>371761</v>
      </c>
      <c r="D58" s="52">
        <f t="shared" si="20"/>
        <v>417355</v>
      </c>
      <c r="E58" s="52">
        <f t="shared" si="20"/>
        <v>358807</v>
      </c>
      <c r="F58" s="52">
        <f t="shared" si="20"/>
        <v>1147923</v>
      </c>
      <c r="G58" s="52">
        <f t="shared" si="20"/>
        <v>420796</v>
      </c>
      <c r="H58" s="52">
        <f t="shared" si="20"/>
        <v>429691</v>
      </c>
      <c r="I58" s="52">
        <f t="shared" si="20"/>
        <v>364608</v>
      </c>
      <c r="J58" s="52">
        <f t="shared" si="20"/>
        <v>416003.60667994403</v>
      </c>
      <c r="K58" s="52">
        <f t="shared" si="20"/>
        <v>1215095</v>
      </c>
      <c r="L58" s="52">
        <f t="shared" si="20"/>
        <v>476174.18</v>
      </c>
      <c r="M58" s="52">
        <f t="shared" si="20"/>
        <v>436166.13000000006</v>
      </c>
      <c r="N58" s="52">
        <f t="shared" si="20"/>
        <v>434186.36</v>
      </c>
      <c r="O58" s="52">
        <f t="shared" si="20"/>
        <v>1346526.67</v>
      </c>
      <c r="P58" s="52">
        <f t="shared" si="20"/>
        <v>448373.05</v>
      </c>
      <c r="Q58" s="52">
        <f t="shared" si="20"/>
        <v>414018.29000000004</v>
      </c>
      <c r="R58" s="52">
        <f t="shared" si="20"/>
        <v>7325.522850597379</v>
      </c>
      <c r="S58" s="52">
        <f t="shared" si="20"/>
        <v>34028.5683125689</v>
      </c>
      <c r="T58" s="52">
        <f t="shared" si="20"/>
        <v>449138.8783517082</v>
      </c>
      <c r="U58" s="52">
        <f t="shared" si="20"/>
        <v>490492.96951487445</v>
      </c>
      <c r="V58" s="52">
        <f t="shared" si="20"/>
        <v>1352884.3095148744</v>
      </c>
      <c r="W58" s="52">
        <f t="shared" si="20"/>
        <v>5062428.979514874</v>
      </c>
      <c r="Z58" s="4"/>
    </row>
    <row r="59" spans="1:26" ht="34.5" customHeight="1">
      <c r="A59" s="53"/>
      <c r="B59" s="54" t="s">
        <v>28</v>
      </c>
      <c r="C59" s="55">
        <f aca="true" t="shared" si="21" ref="C59:H59">C49+C58</f>
        <v>391956</v>
      </c>
      <c r="D59" s="55">
        <f t="shared" si="21"/>
        <v>440830</v>
      </c>
      <c r="E59" s="55">
        <f t="shared" si="21"/>
        <v>383072</v>
      </c>
      <c r="F59" s="55">
        <f t="shared" si="21"/>
        <v>1215858</v>
      </c>
      <c r="G59" s="55">
        <f t="shared" si="21"/>
        <v>444266</v>
      </c>
      <c r="H59" s="55">
        <f t="shared" si="21"/>
        <v>456961</v>
      </c>
      <c r="I59" s="55">
        <f aca="true" t="shared" si="22" ref="I59:U59">SUM(I58,I49)</f>
        <v>387518</v>
      </c>
      <c r="J59" s="55">
        <f t="shared" si="22"/>
        <v>444399.999539586</v>
      </c>
      <c r="K59" s="55">
        <f t="shared" si="22"/>
        <v>1288745</v>
      </c>
      <c r="L59" s="55">
        <f t="shared" si="22"/>
        <v>519800</v>
      </c>
      <c r="M59" s="55">
        <f t="shared" si="22"/>
        <v>482516.51000000007</v>
      </c>
      <c r="N59" s="55">
        <f t="shared" si="22"/>
        <v>486807.33999999997</v>
      </c>
      <c r="O59" s="55">
        <f t="shared" si="22"/>
        <v>1489123.8499999999</v>
      </c>
      <c r="P59" s="55">
        <f t="shared" si="22"/>
        <v>502796.94999999995</v>
      </c>
      <c r="Q59" s="55">
        <f t="shared" si="22"/>
        <v>467237.07000000007</v>
      </c>
      <c r="R59" s="55">
        <f t="shared" si="22"/>
        <v>7896.332033861538</v>
      </c>
      <c r="S59" s="55">
        <f t="shared" si="22"/>
        <v>36256.619999999995</v>
      </c>
      <c r="T59" s="55">
        <f t="shared" si="22"/>
        <v>500091.71950370335</v>
      </c>
      <c r="U59" s="55">
        <f t="shared" si="22"/>
        <v>544244.6715375648</v>
      </c>
      <c r="V59" s="55">
        <f>V49+V58</f>
        <v>1514278.6915375649</v>
      </c>
      <c r="W59" s="55">
        <f>W49+W58</f>
        <v>5508005.541537564</v>
      </c>
      <c r="Y59" s="4"/>
      <c r="Z59" s="4"/>
    </row>
    <row r="60" spans="1:26" ht="63" customHeight="1">
      <c r="A60" s="56"/>
      <c r="B60" s="57" t="s">
        <v>34</v>
      </c>
      <c r="C60" s="58">
        <f aca="true" t="shared" si="23" ref="C60:W60">C28+C34+C49+C58</f>
        <v>1062782.72</v>
      </c>
      <c r="D60" s="58">
        <f t="shared" si="23"/>
        <v>1094444.81</v>
      </c>
      <c r="E60" s="58">
        <f t="shared" si="23"/>
        <v>929234.45</v>
      </c>
      <c r="F60" s="58">
        <f t="shared" si="23"/>
        <v>3086461.98</v>
      </c>
      <c r="G60" s="58">
        <f t="shared" si="23"/>
        <v>1133840.69</v>
      </c>
      <c r="H60" s="58">
        <f t="shared" si="23"/>
        <v>1134144.52</v>
      </c>
      <c r="I60" s="58">
        <f t="shared" si="23"/>
        <v>999257.5100000001</v>
      </c>
      <c r="J60" s="58">
        <f t="shared" si="23"/>
        <v>1110999.9995395858</v>
      </c>
      <c r="K60" s="58">
        <f t="shared" si="23"/>
        <v>3267242.7199999997</v>
      </c>
      <c r="L60" s="58">
        <f t="shared" si="23"/>
        <v>1256623.1</v>
      </c>
      <c r="M60" s="58">
        <f t="shared" si="23"/>
        <v>1243888.69</v>
      </c>
      <c r="N60" s="58">
        <f t="shared" si="23"/>
        <v>1214181.3299999998</v>
      </c>
      <c r="O60" s="58">
        <f t="shared" si="23"/>
        <v>3714693.12</v>
      </c>
      <c r="P60" s="58">
        <f t="shared" si="23"/>
        <v>1297984.2900000003</v>
      </c>
      <c r="Q60" s="58">
        <f t="shared" si="23"/>
        <v>1199702.5</v>
      </c>
      <c r="R60" s="58">
        <f t="shared" si="23"/>
        <v>14184.809832343535</v>
      </c>
      <c r="S60" s="58">
        <f t="shared" si="23"/>
        <v>91751.04000000001</v>
      </c>
      <c r="T60" s="58">
        <f t="shared" si="23"/>
        <v>1259793.4700109821</v>
      </c>
      <c r="U60" s="58">
        <f t="shared" si="23"/>
        <v>1365729.313152158</v>
      </c>
      <c r="V60" s="58">
        <f t="shared" si="23"/>
        <v>3863416.1031521577</v>
      </c>
      <c r="W60" s="58">
        <f t="shared" si="23"/>
        <v>13931813.923152156</v>
      </c>
      <c r="Z60" s="4"/>
    </row>
    <row r="61" ht="12.75">
      <c r="W61" s="59"/>
    </row>
    <row r="62" ht="12.75">
      <c r="W62" s="59"/>
    </row>
    <row r="63" spans="1:14" ht="14.25">
      <c r="A63" s="60" t="s">
        <v>29</v>
      </c>
      <c r="B63" s="61"/>
      <c r="E63" s="60"/>
      <c r="F63" s="61"/>
      <c r="G63" s="61"/>
      <c r="H63" s="61"/>
      <c r="I63" s="61"/>
      <c r="J63" s="61"/>
      <c r="K63" s="61"/>
      <c r="L63" s="61"/>
      <c r="M63" s="61"/>
      <c r="N63" s="61"/>
    </row>
    <row r="64" spans="1:14" ht="15">
      <c r="A64" s="60" t="s">
        <v>33</v>
      </c>
      <c r="B64" s="60"/>
      <c r="D64" s="74" t="s">
        <v>57</v>
      </c>
      <c r="E64" s="60"/>
      <c r="F64" s="72">
        <v>44896</v>
      </c>
      <c r="G64" s="91">
        <v>179720</v>
      </c>
      <c r="H64" s="91"/>
      <c r="I64" s="91"/>
      <c r="J64" s="72"/>
      <c r="K64" s="72"/>
      <c r="L64" s="72"/>
      <c r="M64" s="72"/>
      <c r="N64" s="72"/>
    </row>
    <row r="65" spans="6:14" ht="15">
      <c r="F65" s="77">
        <v>44927</v>
      </c>
      <c r="G65" s="92">
        <v>231453.08</v>
      </c>
      <c r="H65" s="92"/>
      <c r="I65" s="92"/>
      <c r="J65" s="77"/>
      <c r="K65" s="77"/>
      <c r="L65" s="77"/>
      <c r="M65" s="77"/>
      <c r="N65" s="77"/>
    </row>
    <row r="66" spans="6:14" ht="15">
      <c r="F66" s="72">
        <v>44958</v>
      </c>
      <c r="G66" s="92">
        <v>308070</v>
      </c>
      <c r="H66" s="92"/>
      <c r="I66" s="92"/>
      <c r="J66" s="73"/>
      <c r="K66" s="73"/>
      <c r="L66" s="73"/>
      <c r="M66" s="73"/>
      <c r="N66" s="73"/>
    </row>
    <row r="67" spans="6:14" ht="15">
      <c r="F67" s="72">
        <v>44986</v>
      </c>
      <c r="G67" s="92">
        <v>373310</v>
      </c>
      <c r="H67" s="92"/>
      <c r="I67" s="92"/>
      <c r="J67" s="73"/>
      <c r="K67" s="73"/>
      <c r="L67" s="73"/>
      <c r="M67" s="73"/>
      <c r="N67" s="73"/>
    </row>
    <row r="68" spans="6:14" ht="15">
      <c r="F68" s="72">
        <v>45017</v>
      </c>
      <c r="G68" s="92">
        <v>225050</v>
      </c>
      <c r="H68" s="92"/>
      <c r="I68" s="92"/>
      <c r="J68" s="73"/>
      <c r="K68" s="73"/>
      <c r="L68" s="73"/>
      <c r="M68" s="73"/>
      <c r="N68" s="73"/>
    </row>
    <row r="69" spans="6:14" ht="15">
      <c r="F69" s="72">
        <v>45047</v>
      </c>
      <c r="G69" s="92">
        <v>338510</v>
      </c>
      <c r="H69" s="92"/>
      <c r="I69" s="92"/>
      <c r="J69" s="73"/>
      <c r="K69" s="73"/>
      <c r="L69" s="73"/>
      <c r="M69" s="73"/>
      <c r="N69" s="73"/>
    </row>
    <row r="70" spans="6:14" ht="15">
      <c r="F70" s="72">
        <v>45078</v>
      </c>
      <c r="G70" s="92">
        <v>223310</v>
      </c>
      <c r="H70" s="92"/>
      <c r="I70" s="92"/>
      <c r="J70" s="73"/>
      <c r="K70" s="73"/>
      <c r="L70" s="73"/>
      <c r="M70" s="73"/>
      <c r="N70" s="73"/>
    </row>
    <row r="71" spans="6:14" ht="15">
      <c r="F71" s="72">
        <v>45108</v>
      </c>
      <c r="G71" s="92">
        <v>197790</v>
      </c>
      <c r="H71" s="92"/>
      <c r="I71" s="92"/>
      <c r="J71" s="73"/>
      <c r="K71" s="73"/>
      <c r="L71" s="73"/>
      <c r="M71" s="73"/>
      <c r="N71" s="73"/>
    </row>
    <row r="72" spans="6:14" ht="15">
      <c r="F72" s="72">
        <v>45139</v>
      </c>
      <c r="G72" s="92">
        <v>258380</v>
      </c>
      <c r="H72" s="92"/>
      <c r="I72" s="92"/>
      <c r="J72" s="73"/>
      <c r="K72" s="73"/>
      <c r="L72" s="73"/>
      <c r="M72" s="73"/>
      <c r="N72" s="73"/>
    </row>
    <row r="73" spans="6:14" ht="15">
      <c r="F73" s="72">
        <v>45170</v>
      </c>
      <c r="G73" s="92">
        <v>304330</v>
      </c>
      <c r="H73" s="92"/>
      <c r="I73" s="92"/>
      <c r="J73" s="73"/>
      <c r="K73" s="73"/>
      <c r="L73" s="73"/>
      <c r="M73" s="73"/>
      <c r="N73" s="73"/>
    </row>
    <row r="74" spans="6:14" ht="15">
      <c r="F74" s="72">
        <v>45200</v>
      </c>
      <c r="G74" s="92">
        <v>397040</v>
      </c>
      <c r="H74" s="92"/>
      <c r="I74" s="92"/>
      <c r="J74" s="73"/>
      <c r="K74" s="73"/>
      <c r="L74" s="73"/>
      <c r="M74" s="73"/>
      <c r="N74" s="73"/>
    </row>
    <row r="75" spans="6:14" ht="15">
      <c r="F75" s="72">
        <v>45231</v>
      </c>
      <c r="G75" s="92">
        <v>402670</v>
      </c>
      <c r="H75" s="92"/>
      <c r="I75" s="92"/>
      <c r="J75" s="73"/>
      <c r="K75" s="73"/>
      <c r="L75" s="73"/>
      <c r="M75" s="73"/>
      <c r="N75" s="73"/>
    </row>
    <row r="76" spans="4:9" ht="15">
      <c r="D76" s="75" t="s">
        <v>58</v>
      </c>
      <c r="G76" s="92">
        <f>G64+G65+G66+G67+G68+G69+F60+K60+O60+V60+G70+G71+G72+G73+G74+G75</f>
        <v>17371447.003152158</v>
      </c>
      <c r="H76" s="92"/>
      <c r="I76" s="92"/>
    </row>
    <row r="77" ht="12.75">
      <c r="W77" s="59"/>
    </row>
    <row r="78" ht="12.75">
      <c r="W78" s="4"/>
    </row>
    <row r="79" spans="9:23" ht="12.75">
      <c r="I79" s="4"/>
      <c r="V79" s="4"/>
      <c r="W79" s="59"/>
    </row>
    <row r="80" spans="2:24" ht="14.25">
      <c r="B80" s="60"/>
      <c r="C80" s="61"/>
      <c r="E80" s="60"/>
      <c r="F80" s="61"/>
      <c r="G80" s="61"/>
      <c r="H80" s="61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1"/>
      <c r="W80" s="59"/>
      <c r="X80" s="4"/>
    </row>
    <row r="81" spans="2:24" ht="15">
      <c r="B81" s="60"/>
      <c r="C81" s="60"/>
      <c r="D81" s="74"/>
      <c r="E81" s="60"/>
      <c r="F81" s="72"/>
      <c r="G81" s="91"/>
      <c r="H81" s="72"/>
      <c r="I81" s="60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72"/>
      <c r="W81" s="59"/>
      <c r="X81" s="4"/>
    </row>
    <row r="82" spans="6:24" ht="15">
      <c r="F82" s="77"/>
      <c r="G82" s="92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0"/>
      <c r="X82" s="68"/>
    </row>
    <row r="83" spans="6:24" ht="15">
      <c r="F83" s="72"/>
      <c r="G83" s="92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0"/>
      <c r="X83" s="68"/>
    </row>
    <row r="84" spans="6:24" ht="15">
      <c r="F84" s="72"/>
      <c r="G84" s="92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0"/>
      <c r="X84" s="68"/>
    </row>
    <row r="85" spans="4:24" ht="15">
      <c r="D85" s="75"/>
      <c r="G85" s="92"/>
      <c r="W85" s="70"/>
      <c r="X85" s="68"/>
    </row>
    <row r="86" spans="23:24" ht="12.75">
      <c r="W86" s="70"/>
      <c r="X86" s="68"/>
    </row>
    <row r="87" spans="23:24" ht="12.75">
      <c r="W87" s="70"/>
      <c r="X87" s="68"/>
    </row>
    <row r="88" spans="23:24" ht="12.75">
      <c r="W88" s="70"/>
      <c r="X88" s="68"/>
    </row>
    <row r="89" spans="23:24" ht="12.75">
      <c r="W89" s="70"/>
      <c r="X89" s="68"/>
    </row>
    <row r="90" spans="23:24" ht="12.75">
      <c r="W90" s="70"/>
      <c r="X90" s="68"/>
    </row>
    <row r="91" spans="23:24" ht="12.75">
      <c r="W91" s="70"/>
      <c r="X91" s="68"/>
    </row>
    <row r="92" spans="23:24" ht="12.75">
      <c r="W92" s="4"/>
      <c r="X92" s="4"/>
    </row>
    <row r="93" spans="23:24" ht="12.75">
      <c r="W93" s="4"/>
      <c r="X93" s="4"/>
    </row>
    <row r="94" spans="23:24" ht="12.75">
      <c r="W94" s="4"/>
      <c r="X94" s="4"/>
    </row>
    <row r="95" spans="2:24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59"/>
      <c r="X95" s="4"/>
    </row>
    <row r="96" spans="2:24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59"/>
      <c r="X96" s="4"/>
    </row>
    <row r="97" spans="2:24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59"/>
      <c r="X97" s="4"/>
    </row>
    <row r="98" spans="2:24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59"/>
      <c r="X98" s="4"/>
    </row>
    <row r="99" spans="2:24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59"/>
      <c r="X99" s="4"/>
    </row>
    <row r="100" spans="2:24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59"/>
      <c r="X100" s="4"/>
    </row>
    <row r="101" spans="2:24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59"/>
      <c r="X101" s="4"/>
    </row>
    <row r="102" spans="2:24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59"/>
      <c r="X102" s="4"/>
    </row>
    <row r="103" spans="2:24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59"/>
      <c r="X103" s="4"/>
    </row>
    <row r="104" spans="2:24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59"/>
      <c r="X104" s="4"/>
    </row>
    <row r="105" spans="2:24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59"/>
      <c r="X105" s="4"/>
    </row>
    <row r="106" spans="2:24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59"/>
      <c r="X106" s="4"/>
    </row>
    <row r="107" spans="2:24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59"/>
      <c r="X107" s="4"/>
    </row>
    <row r="108" spans="2:24" ht="18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69"/>
      <c r="X108" s="4"/>
    </row>
    <row r="109" spans="2:24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59"/>
      <c r="X109" s="4"/>
    </row>
    <row r="110" spans="23:24" ht="12.75">
      <c r="W110" s="65"/>
      <c r="X110" s="59"/>
    </row>
    <row r="111" spans="23:24" ht="12.75">
      <c r="W111" s="65"/>
      <c r="X111" s="65"/>
    </row>
    <row r="112" spans="23:24" ht="12.75">
      <c r="W112" s="4"/>
      <c r="X112" s="65"/>
    </row>
    <row r="113" ht="12.75">
      <c r="X113" s="4"/>
    </row>
    <row r="114" spans="23:24" ht="12.75">
      <c r="W114" s="4"/>
      <c r="X114" s="4"/>
    </row>
    <row r="115" spans="23:24" ht="12.75">
      <c r="W115" s="4"/>
      <c r="X115" s="4"/>
    </row>
    <row r="116" spans="23:24" ht="12.75">
      <c r="W116" s="4"/>
      <c r="X116" s="4"/>
    </row>
    <row r="117" spans="23:24" ht="12.75">
      <c r="W117" s="4"/>
      <c r="X117" s="4"/>
    </row>
    <row r="118" spans="23:24" ht="12.75">
      <c r="W118" s="4"/>
      <c r="X118" s="4"/>
    </row>
    <row r="119" spans="23:24" ht="12.75">
      <c r="W119" s="4"/>
      <c r="X119" s="4"/>
    </row>
    <row r="120" spans="23:24" ht="12.75">
      <c r="W120" s="4"/>
      <c r="X120" s="4"/>
    </row>
    <row r="121" spans="23:24" ht="12.75">
      <c r="W121" s="4"/>
      <c r="X121" s="4"/>
    </row>
    <row r="122" spans="23:24" ht="12.75">
      <c r="W122" s="4"/>
      <c r="X122" s="4"/>
    </row>
    <row r="123" spans="23:24" ht="12.75">
      <c r="W123" s="4"/>
      <c r="X123" s="4"/>
    </row>
    <row r="124" ht="18">
      <c r="W124" s="67"/>
    </row>
    <row r="125" spans="23:24" ht="18">
      <c r="W125" s="66"/>
      <c r="X125" s="67"/>
    </row>
    <row r="126" ht="12.75">
      <c r="W126" s="4"/>
    </row>
    <row r="129" ht="18">
      <c r="W129" s="69"/>
    </row>
    <row r="130" ht="12.75">
      <c r="W130" s="4"/>
    </row>
    <row r="131" ht="12.75">
      <c r="W131" s="4"/>
    </row>
    <row r="135" ht="12.75">
      <c r="W135" s="4"/>
    </row>
    <row r="138" ht="12.75">
      <c r="W138" s="4"/>
    </row>
  </sheetData>
  <mergeCells count="58">
    <mergeCell ref="A30:B30"/>
    <mergeCell ref="B31:B33"/>
    <mergeCell ref="L31:L33"/>
    <mergeCell ref="P31:P33"/>
    <mergeCell ref="O31:O33"/>
    <mergeCell ref="C31:C33"/>
    <mergeCell ref="N31:N33"/>
    <mergeCell ref="J39:J41"/>
    <mergeCell ref="J9:J11"/>
    <mergeCell ref="I9:I11"/>
    <mergeCell ref="I39:I41"/>
    <mergeCell ref="I31:I33"/>
    <mergeCell ref="J31:J33"/>
    <mergeCell ref="B3:F3"/>
    <mergeCell ref="B9:B11"/>
    <mergeCell ref="B39:B41"/>
    <mergeCell ref="E9:E11"/>
    <mergeCell ref="E39:E41"/>
    <mergeCell ref="C39:C41"/>
    <mergeCell ref="B4:W4"/>
    <mergeCell ref="D9:D11"/>
    <mergeCell ref="C9:C11"/>
    <mergeCell ref="H39:H41"/>
    <mergeCell ref="D6:H6"/>
    <mergeCell ref="D39:D41"/>
    <mergeCell ref="G9:G11"/>
    <mergeCell ref="G39:G41"/>
    <mergeCell ref="H9:H11"/>
    <mergeCell ref="G31:G33"/>
    <mergeCell ref="H31:H33"/>
    <mergeCell ref="D31:D33"/>
    <mergeCell ref="E31:E33"/>
    <mergeCell ref="L9:L11"/>
    <mergeCell ref="O9:O11"/>
    <mergeCell ref="P9:P11"/>
    <mergeCell ref="T9:T11"/>
    <mergeCell ref="Q9:Q11"/>
    <mergeCell ref="R9:R11"/>
    <mergeCell ref="N9:N11"/>
    <mergeCell ref="M9:M11"/>
    <mergeCell ref="U39:U41"/>
    <mergeCell ref="L39:L41"/>
    <mergeCell ref="O39:O41"/>
    <mergeCell ref="P39:P41"/>
    <mergeCell ref="T39:T41"/>
    <mergeCell ref="Q39:Q41"/>
    <mergeCell ref="R39:R41"/>
    <mergeCell ref="M39:M41"/>
    <mergeCell ref="N39:N41"/>
    <mergeCell ref="S39:S41"/>
    <mergeCell ref="U9:U11"/>
    <mergeCell ref="Q31:Q33"/>
    <mergeCell ref="R31:R33"/>
    <mergeCell ref="M31:M33"/>
    <mergeCell ref="U31:U33"/>
    <mergeCell ref="T31:T33"/>
    <mergeCell ref="S9:S11"/>
    <mergeCell ref="S31:S33"/>
  </mergeCells>
  <printOptions/>
  <pageMargins left="0.39" right="0.17" top="1" bottom="1" header="0.5" footer="0.5"/>
  <pageSetup horizontalDpi="600" verticalDpi="600" orientation="landscape" paperSize="9" scale="55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2023-05-31T08:29:35Z</cp:lastPrinted>
  <dcterms:created xsi:type="dcterms:W3CDTF">2019-01-03T10:06:50Z</dcterms:created>
  <dcterms:modified xsi:type="dcterms:W3CDTF">2023-12-18T08:12:19Z</dcterms:modified>
  <cp:category/>
  <cp:version/>
  <cp:contentType/>
  <cp:contentStatus/>
</cp:coreProperties>
</file>