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3 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<sst xmlns="http://schemas.openxmlformats.org/spreadsheetml/2006/main" count="67" uniqueCount="54">
  <si>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</si>
  <si>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</si>
  <si>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</si>
  <si>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</si>
  <si>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</si>
  <si>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</si>
  <si>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</si>
  <si>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</si>
  <si>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</si>
  <si>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</si>
  <si>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</si>
  <si>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</si>
  <si>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</si>
  <si>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</si>
  <si>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</si>
  <si>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</si>
  <si>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</si>
  <si>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</si>
  <si>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</si>
  <si>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</si>
  <si>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</si>
  <si>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</si>
  <si>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</si>
  <si>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</si>
  <si>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</si>
  <si>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</si>
  <si>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</si>
  <si>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</si>
  <si>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</si>
  <si>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</si>
  <si>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</si>
  <si>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</si>
  <si>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</si>
  <si>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</si>
  <si>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</si>
  <si>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</si>
  <si>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</si>
  <si>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S.C. AXA DESIGN S.R.L BARLAD CT, RMN</t>
  </si>
  <si>
    <t>SPITAL VASLUI radiologie, eco, CT, RMN</t>
  </si>
  <si>
    <t>TRIM.I 2023</t>
  </si>
  <si>
    <t>AN 2023</t>
  </si>
  <si>
    <t>IANUARIE 2023 FACTURAT</t>
  </si>
  <si>
    <t>TRIM.II 2023</t>
  </si>
  <si>
    <t xml:space="preserve">FEBRUARIE 2023 FACTURAT </t>
  </si>
  <si>
    <t>MARTIE 2023 FACTURAT</t>
  </si>
  <si>
    <t xml:space="preserve">APRILIE 2023 FACTURAT </t>
  </si>
  <si>
    <t xml:space="preserve">MAI 2023 CONTRACTAT </t>
  </si>
  <si>
    <t>Avizat,</t>
  </si>
  <si>
    <t>Director General</t>
  </si>
  <si>
    <t>10% DIN IUNIE</t>
  </si>
  <si>
    <t xml:space="preserve">MAI 2023 CONTRACTAT  FINAL </t>
  </si>
  <si>
    <t>IUNIE 2023  CONTRACTAT</t>
  </si>
  <si>
    <t>IUNIE CONTRACTAT 2023</t>
  </si>
  <si>
    <t>10% DIN LUNA IUNIE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</si>
</sst>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0" fontId="0" fillId="7" borderId="0" xfId="0" applyFill="1" applyAlignment="1">
      <alignment/>
    </xf>
    <xf numFmtId="0" fontId="2" fillId="4" borderId="9" xfId="19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20" applyFont="1" applyAlignment="1">
      <alignment/>
      <protection/>
    </xf>
    <xf numFmtId="0" fontId="7" fillId="0" borderId="0" xfId="19" applyFont="1" applyAlignment="1">
      <alignment horizontal="center" vertical="center" wrapText="1"/>
      <protection/>
    </xf>
    <xf numFmtId="4" fontId="5" fillId="0" borderId="0" xfId="19" applyNumberFormat="1" applyFont="1" applyFill="1" applyAlignment="1">
      <alignment wrapText="1"/>
      <protection/>
    </xf>
    <xf numFmtId="0" fontId="4" fillId="6" borderId="11" xfId="19" applyFont="1" applyFill="1" applyBorder="1" applyAlignment="1" applyProtection="1">
      <alignment horizontal="center" vertical="center"/>
      <protection/>
    </xf>
    <xf numFmtId="9" fontId="0" fillId="0" borderId="0" xfId="0" applyNumberFormat="1" applyAlignment="1">
      <alignment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12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6" borderId="13" xfId="19" applyFont="1" applyFill="1" applyBorder="1" applyAlignment="1">
      <alignment horizontal="center" vertical="center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zoomScale="85" zoomScaleNormal="85" workbookViewId="0" topLeftCell="A28">
      <pane xSplit="2" topLeftCell="C1" activePane="topRight" state="frozen"/>
      <selection pane="topLeft" activeCell="A1" sqref="A1"/>
      <selection pane="topRight" activeCell="K57" sqref="K57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4.8515625" style="0" customWidth="1"/>
    <col min="6" max="6" width="14.421875" style="0" customWidth="1"/>
    <col min="7" max="7" width="16.421875" style="0" customWidth="1"/>
    <col min="8" max="8" width="16.8515625" style="0" customWidth="1"/>
    <col min="9" max="10" width="14.8515625" style="0" customWidth="1"/>
    <col min="11" max="11" width="14.7109375" style="0" customWidth="1"/>
    <col min="12" max="12" width="14.421875" style="0" hidden="1" customWidth="1"/>
    <col min="13" max="13" width="19.57421875" style="0" customWidth="1"/>
    <col min="14" max="14" width="20.28125" style="0" customWidth="1"/>
    <col min="16" max="16" width="10.140625" style="0" bestFit="1" customWidth="1"/>
    <col min="17" max="17" width="11.7109375" style="0" bestFit="1" customWidth="1"/>
    <col min="18" max="18" width="10.140625" style="0" bestFit="1" customWidth="1"/>
  </cols>
  <sheetData>
    <row r="1" spans="1:14" ht="18">
      <c r="A1" s="1"/>
      <c r="B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8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95" t="s">
        <v>47</v>
      </c>
      <c r="M2" s="3"/>
      <c r="N2" s="2"/>
    </row>
    <row r="3" spans="1:14" ht="2.25" customHeight="1">
      <c r="A3" s="3" t="s">
        <v>2</v>
      </c>
      <c r="B3" s="104"/>
      <c r="C3" s="105"/>
      <c r="D3" s="105"/>
      <c r="E3" s="105"/>
      <c r="F3" s="105"/>
      <c r="G3" s="76"/>
      <c r="H3" s="76"/>
      <c r="I3" s="76"/>
      <c r="J3" s="76"/>
      <c r="K3" s="76"/>
      <c r="L3" s="96" t="s">
        <v>48</v>
      </c>
      <c r="M3" s="76"/>
      <c r="N3" s="2"/>
    </row>
    <row r="4" spans="1:14" ht="33.75" customHeight="1">
      <c r="A4" s="5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8" customHeight="1">
      <c r="A5" s="5"/>
      <c r="B5" s="97"/>
      <c r="C5" s="1" t="s">
        <v>1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" customHeight="1">
      <c r="A6" s="5"/>
      <c r="B6" s="97"/>
      <c r="C6" s="1"/>
      <c r="D6" s="104" t="s">
        <v>53</v>
      </c>
      <c r="E6" s="105"/>
      <c r="F6" s="105"/>
      <c r="G6" s="105"/>
      <c r="H6" s="105"/>
      <c r="I6" s="97"/>
      <c r="J6" s="97"/>
      <c r="K6" s="97"/>
      <c r="L6" s="97"/>
      <c r="M6" s="97"/>
      <c r="N6" s="97"/>
    </row>
    <row r="7" spans="1:14" ht="12.75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2"/>
    </row>
    <row r="8" spans="1:13" ht="15.75" thickBot="1">
      <c r="A8" s="7" t="s">
        <v>3</v>
      </c>
      <c r="B8" s="8"/>
      <c r="C8" s="8"/>
      <c r="D8" s="8"/>
      <c r="E8" s="5"/>
      <c r="F8" s="5"/>
      <c r="G8" s="5"/>
      <c r="H8" s="5"/>
      <c r="I8" s="5"/>
      <c r="J8" s="5"/>
      <c r="K8" s="5"/>
      <c r="L8" s="5"/>
      <c r="M8" s="5"/>
    </row>
    <row r="9" spans="1:14" ht="15" customHeight="1">
      <c r="A9" s="9" t="s">
        <v>4</v>
      </c>
      <c r="B9" s="106" t="s">
        <v>5</v>
      </c>
      <c r="C9" s="101" t="s">
        <v>41</v>
      </c>
      <c r="D9" s="101" t="s">
        <v>43</v>
      </c>
      <c r="E9" s="101" t="s">
        <v>44</v>
      </c>
      <c r="F9" s="11"/>
      <c r="G9" s="101" t="s">
        <v>45</v>
      </c>
      <c r="H9" s="101" t="s">
        <v>46</v>
      </c>
      <c r="I9" s="101" t="s">
        <v>49</v>
      </c>
      <c r="J9" s="101" t="s">
        <v>50</v>
      </c>
      <c r="K9" s="101" t="s">
        <v>52</v>
      </c>
      <c r="L9" s="101" t="s">
        <v>51</v>
      </c>
      <c r="M9" s="11"/>
      <c r="N9" s="12"/>
    </row>
    <row r="10" spans="1:14" ht="15" customHeight="1">
      <c r="A10" s="13"/>
      <c r="B10" s="107"/>
      <c r="C10" s="102"/>
      <c r="D10" s="102"/>
      <c r="E10" s="102"/>
      <c r="F10" s="14" t="s">
        <v>39</v>
      </c>
      <c r="G10" s="102"/>
      <c r="H10" s="102"/>
      <c r="I10" s="102"/>
      <c r="J10" s="102"/>
      <c r="K10" s="102"/>
      <c r="L10" s="102"/>
      <c r="M10" s="14" t="s">
        <v>42</v>
      </c>
      <c r="N10" s="15" t="s">
        <v>40</v>
      </c>
    </row>
    <row r="11" spans="1:14" ht="52.5" customHeight="1" thickBot="1">
      <c r="A11" s="16"/>
      <c r="B11" s="107"/>
      <c r="C11" s="103"/>
      <c r="D11" s="103"/>
      <c r="E11" s="103"/>
      <c r="F11" s="17"/>
      <c r="G11" s="103"/>
      <c r="H11" s="103"/>
      <c r="I11" s="103"/>
      <c r="J11" s="103"/>
      <c r="K11" s="103"/>
      <c r="L11" s="103"/>
      <c r="M11" s="17"/>
      <c r="N11" s="18"/>
    </row>
    <row r="12" spans="1:14" ht="15.75" thickBot="1">
      <c r="A12" s="89">
        <v>0</v>
      </c>
      <c r="B12" s="79">
        <v>1</v>
      </c>
      <c r="C12" s="90">
        <v>2</v>
      </c>
      <c r="D12" s="85">
        <v>3</v>
      </c>
      <c r="E12" s="90">
        <v>4</v>
      </c>
      <c r="F12" s="79">
        <v>5</v>
      </c>
      <c r="G12" s="90">
        <v>7</v>
      </c>
      <c r="H12" s="85">
        <v>9</v>
      </c>
      <c r="I12" s="99"/>
      <c r="J12" s="99"/>
      <c r="K12" s="99"/>
      <c r="L12" s="90">
        <v>11</v>
      </c>
      <c r="M12" s="79">
        <v>12</v>
      </c>
      <c r="N12" s="94">
        <v>13</v>
      </c>
    </row>
    <row r="13" spans="1:18" ht="15.75">
      <c r="A13" s="86">
        <v>1</v>
      </c>
      <c r="B13" s="87" t="s">
        <v>6</v>
      </c>
      <c r="C13" s="80">
        <v>58200.46</v>
      </c>
      <c r="D13" s="80">
        <v>60610.62</v>
      </c>
      <c r="E13" s="88">
        <v>48247.84</v>
      </c>
      <c r="F13" s="78">
        <f aca="true" t="shared" si="0" ref="F13:F25">C13+D13+E13</f>
        <v>167058.91999999998</v>
      </c>
      <c r="G13" s="82">
        <v>63263.42</v>
      </c>
      <c r="H13" s="82">
        <v>56265.32</v>
      </c>
      <c r="I13" s="82">
        <f>J13-H13</f>
        <v>5787.120000000003</v>
      </c>
      <c r="J13" s="82">
        <v>62052.44</v>
      </c>
      <c r="K13" s="82">
        <f>L13-I13</f>
        <v>53220.61914223761</v>
      </c>
      <c r="L13" s="82">
        <v>59007.73914223761</v>
      </c>
      <c r="M13" s="78">
        <v>178536.48</v>
      </c>
      <c r="N13" s="84">
        <f aca="true" t="shared" si="1" ref="N13:N25">F13+M13</f>
        <v>345595.4</v>
      </c>
      <c r="P13" s="100"/>
      <c r="Q13" s="4"/>
      <c r="R13" s="4"/>
    </row>
    <row r="14" spans="1:18" ht="15.75" customHeight="1">
      <c r="A14" s="20">
        <v>2</v>
      </c>
      <c r="B14" s="26" t="s">
        <v>7</v>
      </c>
      <c r="C14" s="22">
        <v>48466.85</v>
      </c>
      <c r="D14" s="22">
        <v>44423.23</v>
      </c>
      <c r="E14" s="23">
        <v>36393.66</v>
      </c>
      <c r="F14" s="24">
        <f t="shared" si="0"/>
        <v>129283.74</v>
      </c>
      <c r="G14" s="83">
        <v>45518.63</v>
      </c>
      <c r="H14" s="83">
        <v>46720.54</v>
      </c>
      <c r="I14" s="82">
        <v>0</v>
      </c>
      <c r="J14" s="82">
        <v>46720.54</v>
      </c>
      <c r="K14" s="83">
        <v>45518.641980617045</v>
      </c>
      <c r="L14" s="83">
        <v>45518.641980617045</v>
      </c>
      <c r="M14" s="78">
        <v>137757.81</v>
      </c>
      <c r="N14" s="25">
        <f t="shared" si="1"/>
        <v>267041.55</v>
      </c>
      <c r="O14" s="93"/>
      <c r="Q14" s="4"/>
      <c r="R14" s="4"/>
    </row>
    <row r="15" spans="1:18" ht="15.75">
      <c r="A15" s="20">
        <v>3</v>
      </c>
      <c r="B15" s="21" t="s">
        <v>17</v>
      </c>
      <c r="C15" s="27">
        <v>50137.42</v>
      </c>
      <c r="D15" s="27">
        <v>46429.85</v>
      </c>
      <c r="E15" s="23">
        <v>37373.62</v>
      </c>
      <c r="F15" s="24">
        <f t="shared" si="0"/>
        <v>133940.88999999998</v>
      </c>
      <c r="G15" s="83">
        <v>51920.05</v>
      </c>
      <c r="H15" s="83">
        <v>43594.21</v>
      </c>
      <c r="I15" s="82">
        <f>J15-H15</f>
        <v>4710.790000000001</v>
      </c>
      <c r="J15" s="82">
        <v>48305</v>
      </c>
      <c r="K15" s="82">
        <f>L15-I15</f>
        <v>42397.12009992834</v>
      </c>
      <c r="L15" s="83">
        <v>47107.91009992834</v>
      </c>
      <c r="M15" s="78">
        <v>142622.17</v>
      </c>
      <c r="N15" s="25">
        <f t="shared" si="1"/>
        <v>276563.06</v>
      </c>
      <c r="Q15" s="4"/>
      <c r="R15" s="4"/>
    </row>
    <row r="16" spans="1:18" ht="15.75">
      <c r="A16" s="20">
        <v>4</v>
      </c>
      <c r="B16" s="21" t="s">
        <v>15</v>
      </c>
      <c r="C16" s="22">
        <v>77581.25</v>
      </c>
      <c r="D16" s="22">
        <v>71724.93</v>
      </c>
      <c r="E16" s="23">
        <v>57854.38</v>
      </c>
      <c r="F16" s="24">
        <f t="shared" si="0"/>
        <v>207160.56</v>
      </c>
      <c r="G16" s="83">
        <v>80366.47</v>
      </c>
      <c r="H16" s="83">
        <v>67480.79</v>
      </c>
      <c r="I16" s="82">
        <f>J16-H16</f>
        <v>7292.040000000008</v>
      </c>
      <c r="J16" s="82">
        <v>74772.83</v>
      </c>
      <c r="K16" s="82">
        <f>L16-I16</f>
        <v>65628.35310137735</v>
      </c>
      <c r="L16" s="83">
        <v>72920.39310137735</v>
      </c>
      <c r="M16" s="78">
        <v>220767.65</v>
      </c>
      <c r="N16" s="25">
        <f t="shared" si="1"/>
        <v>427928.20999999996</v>
      </c>
      <c r="Q16" s="4"/>
      <c r="R16" s="4"/>
    </row>
    <row r="17" spans="1:18" ht="17.25" customHeight="1">
      <c r="A17" s="20">
        <v>5</v>
      </c>
      <c r="B17" s="28" t="s">
        <v>13</v>
      </c>
      <c r="C17" s="22">
        <v>53125.59</v>
      </c>
      <c r="D17" s="22">
        <v>51257.39</v>
      </c>
      <c r="E17" s="23">
        <v>43582.84</v>
      </c>
      <c r="F17" s="24">
        <f t="shared" si="0"/>
        <v>147965.82</v>
      </c>
      <c r="G17" s="83">
        <v>56960.33</v>
      </c>
      <c r="H17" s="83">
        <v>48582.55</v>
      </c>
      <c r="I17" s="82">
        <f>J17-H17</f>
        <v>5130.199999999997</v>
      </c>
      <c r="J17" s="82">
        <v>53712.75</v>
      </c>
      <c r="K17" s="82">
        <f>L17-I17</f>
        <v>46977.86521106891</v>
      </c>
      <c r="L17" s="83">
        <v>52108.065211068904</v>
      </c>
      <c r="M17" s="78">
        <v>157650.95</v>
      </c>
      <c r="N17" s="25">
        <f t="shared" si="1"/>
        <v>305616.77</v>
      </c>
      <c r="Q17" s="4"/>
      <c r="R17" s="4"/>
    </row>
    <row r="18" spans="1:18" ht="15.75">
      <c r="A18" s="20">
        <v>6</v>
      </c>
      <c r="B18" s="21" t="s">
        <v>8</v>
      </c>
      <c r="C18" s="27">
        <v>62417.79</v>
      </c>
      <c r="D18" s="27">
        <v>56079.25</v>
      </c>
      <c r="E18" s="23">
        <v>49263.9</v>
      </c>
      <c r="F18" s="24">
        <f t="shared" si="0"/>
        <v>167760.94</v>
      </c>
      <c r="G18" s="83">
        <v>62525.15</v>
      </c>
      <c r="H18" s="83">
        <v>57163.16</v>
      </c>
      <c r="I18" s="82">
        <f>J18-H18</f>
        <v>5336.289999999994</v>
      </c>
      <c r="J18" s="82">
        <v>62499.45</v>
      </c>
      <c r="K18" s="82">
        <f>L18-I18</f>
        <v>53679.76575701447</v>
      </c>
      <c r="L18" s="83">
        <v>59016.05575701447</v>
      </c>
      <c r="M18" s="78">
        <v>178704.37</v>
      </c>
      <c r="N18" s="25">
        <f t="shared" si="1"/>
        <v>346465.31</v>
      </c>
      <c r="Q18" s="4"/>
      <c r="R18" s="4"/>
    </row>
    <row r="19" spans="1:18" ht="15.75">
      <c r="A19" s="20">
        <v>7</v>
      </c>
      <c r="B19" s="21" t="s">
        <v>9</v>
      </c>
      <c r="C19" s="27">
        <v>68951.1</v>
      </c>
      <c r="D19" s="27">
        <v>63053.59</v>
      </c>
      <c r="E19" s="23">
        <v>52057.41</v>
      </c>
      <c r="F19" s="24">
        <f t="shared" si="0"/>
        <v>184062.1</v>
      </c>
      <c r="G19" s="83">
        <v>66778.1</v>
      </c>
      <c r="H19" s="83">
        <v>64555.67</v>
      </c>
      <c r="I19" s="82">
        <f>J19-H19</f>
        <v>6276.440000000002</v>
      </c>
      <c r="J19" s="82">
        <v>70832.11</v>
      </c>
      <c r="K19" s="82">
        <f>L19-I19</f>
        <v>58472.689918554745</v>
      </c>
      <c r="L19" s="83">
        <v>64749.12991855475</v>
      </c>
      <c r="M19" s="78">
        <v>196082.9</v>
      </c>
      <c r="N19" s="25">
        <f t="shared" si="1"/>
        <v>380145</v>
      </c>
      <c r="Q19" s="4"/>
      <c r="R19" s="4"/>
    </row>
    <row r="20" spans="1:18" ht="15.75">
      <c r="A20" s="20">
        <v>8</v>
      </c>
      <c r="B20" s="21" t="s">
        <v>14</v>
      </c>
      <c r="C20" s="22">
        <v>40289.02</v>
      </c>
      <c r="D20" s="22">
        <v>41401.07</v>
      </c>
      <c r="E20" s="23">
        <v>36656.47</v>
      </c>
      <c r="F20" s="24">
        <f t="shared" si="0"/>
        <v>118346.56</v>
      </c>
      <c r="G20" s="83">
        <v>41689.91</v>
      </c>
      <c r="H20" s="83">
        <v>42739.6</v>
      </c>
      <c r="I20" s="82">
        <v>0</v>
      </c>
      <c r="J20" s="82">
        <v>42739.6</v>
      </c>
      <c r="K20" s="83">
        <v>41639.684324231544</v>
      </c>
      <c r="L20" s="83">
        <v>41639.684324231544</v>
      </c>
      <c r="M20" s="78">
        <v>126069.19</v>
      </c>
      <c r="N20" s="25">
        <f t="shared" si="1"/>
        <v>244415.75</v>
      </c>
      <c r="Q20" s="4"/>
      <c r="R20" s="4"/>
    </row>
    <row r="21" spans="1:18" ht="15.75">
      <c r="A21" s="20">
        <v>9</v>
      </c>
      <c r="B21" s="21" t="s">
        <v>10</v>
      </c>
      <c r="C21" s="22">
        <v>37095.06</v>
      </c>
      <c r="D21" s="22">
        <v>42419.02</v>
      </c>
      <c r="E21" s="23">
        <v>31877.12</v>
      </c>
      <c r="F21" s="24">
        <f t="shared" si="0"/>
        <v>111391.19999999998</v>
      </c>
      <c r="G21" s="83">
        <v>44139.3</v>
      </c>
      <c r="H21" s="83">
        <v>37376.82</v>
      </c>
      <c r="I21" s="82">
        <f>J21-H21</f>
        <v>247.0199999999968</v>
      </c>
      <c r="J21" s="82">
        <v>37623.84</v>
      </c>
      <c r="K21" s="82">
        <f>L21-I21</f>
        <v>39960.09769415307</v>
      </c>
      <c r="L21" s="83">
        <v>40207.117694153065</v>
      </c>
      <c r="M21" s="78">
        <v>121723.24</v>
      </c>
      <c r="N21" s="25">
        <f t="shared" si="1"/>
        <v>233114.44</v>
      </c>
      <c r="Q21" s="4"/>
      <c r="R21" s="4"/>
    </row>
    <row r="22" spans="1:18" ht="15.75">
      <c r="A22" s="20">
        <v>10</v>
      </c>
      <c r="B22" s="21" t="s">
        <v>11</v>
      </c>
      <c r="C22" s="22">
        <v>59870.41</v>
      </c>
      <c r="D22" s="22">
        <v>55295.51</v>
      </c>
      <c r="E22" s="23">
        <v>44591.31</v>
      </c>
      <c r="F22" s="24">
        <f t="shared" si="0"/>
        <v>159757.23</v>
      </c>
      <c r="G22" s="83">
        <v>61847.44</v>
      </c>
      <c r="H22" s="83">
        <v>52183.61</v>
      </c>
      <c r="I22" s="82">
        <f>J22-H22</f>
        <v>5623.800000000003</v>
      </c>
      <c r="J22" s="82">
        <v>57807.41</v>
      </c>
      <c r="K22" s="82">
        <f>L22-I22</f>
        <v>50614.24912613678</v>
      </c>
      <c r="L22" s="83">
        <v>56238.049126136786</v>
      </c>
      <c r="M22" s="78">
        <v>170269.1</v>
      </c>
      <c r="N22" s="25">
        <f t="shared" si="1"/>
        <v>330026.33</v>
      </c>
      <c r="Q22" s="4"/>
      <c r="R22" s="4"/>
    </row>
    <row r="23" spans="1:18" ht="15.75">
      <c r="A23" s="20">
        <v>11</v>
      </c>
      <c r="B23" s="21" t="s">
        <v>12</v>
      </c>
      <c r="C23" s="27">
        <v>47411.76</v>
      </c>
      <c r="D23" s="27">
        <v>44732.5</v>
      </c>
      <c r="E23" s="23">
        <v>35874.24</v>
      </c>
      <c r="F23" s="24">
        <f t="shared" si="0"/>
        <v>128018.5</v>
      </c>
      <c r="G23" s="83">
        <v>44781.55</v>
      </c>
      <c r="H23" s="83">
        <v>45046.524704332514</v>
      </c>
      <c r="I23" s="82">
        <v>0</v>
      </c>
      <c r="J23" s="82">
        <v>45046.52</v>
      </c>
      <c r="K23" s="83">
        <v>45046.524704332514</v>
      </c>
      <c r="L23" s="83">
        <v>45046.524704332514</v>
      </c>
      <c r="M23" s="78">
        <v>134874.6</v>
      </c>
      <c r="N23" s="25">
        <f t="shared" si="1"/>
        <v>262893.1</v>
      </c>
      <c r="Q23" s="4"/>
      <c r="R23" s="4"/>
    </row>
    <row r="24" spans="1:18" ht="15.75">
      <c r="A24" s="20">
        <v>12</v>
      </c>
      <c r="B24" s="21" t="s">
        <v>16</v>
      </c>
      <c r="C24" s="22">
        <v>30256.13</v>
      </c>
      <c r="D24" s="22">
        <v>39163.83</v>
      </c>
      <c r="E24" s="23">
        <v>39038.74</v>
      </c>
      <c r="F24" s="24">
        <f t="shared" si="0"/>
        <v>108458.70000000001</v>
      </c>
      <c r="G24" s="83">
        <v>31857.02</v>
      </c>
      <c r="H24" s="83">
        <v>44782.33545016148</v>
      </c>
      <c r="I24" s="82">
        <v>0</v>
      </c>
      <c r="J24" s="82">
        <v>44782.34</v>
      </c>
      <c r="K24" s="83">
        <v>44782.33545016148</v>
      </c>
      <c r="L24" s="83">
        <v>44782.33545016148</v>
      </c>
      <c r="M24" s="78">
        <v>121421.7</v>
      </c>
      <c r="N24" s="25">
        <f t="shared" si="1"/>
        <v>229880.40000000002</v>
      </c>
      <c r="Q24" s="4"/>
      <c r="R24" s="4"/>
    </row>
    <row r="25" spans="1:18" ht="15.75">
      <c r="A25" s="20">
        <v>13</v>
      </c>
      <c r="B25" s="21" t="s">
        <v>32</v>
      </c>
      <c r="C25" s="27">
        <v>37023.88</v>
      </c>
      <c r="D25" s="27">
        <v>37024.02</v>
      </c>
      <c r="E25" s="23">
        <v>33350.92</v>
      </c>
      <c r="F25" s="24">
        <f t="shared" si="0"/>
        <v>107398.81999999999</v>
      </c>
      <c r="G25" s="83">
        <v>37927.32</v>
      </c>
      <c r="H25" s="83">
        <v>38258.35349018619</v>
      </c>
      <c r="I25" s="82">
        <v>0</v>
      </c>
      <c r="J25" s="82">
        <v>38258.35</v>
      </c>
      <c r="K25" s="83">
        <v>38258.35349018619</v>
      </c>
      <c r="L25" s="83">
        <v>38258.35349018619</v>
      </c>
      <c r="M25" s="78">
        <v>114444.03</v>
      </c>
      <c r="N25" s="25">
        <f t="shared" si="1"/>
        <v>221842.84999999998</v>
      </c>
      <c r="P25" s="4"/>
      <c r="Q25" s="4"/>
      <c r="R25" s="4"/>
    </row>
    <row r="26" spans="1:17" ht="31.5">
      <c r="A26" s="29"/>
      <c r="B26" s="30" t="s">
        <v>18</v>
      </c>
      <c r="C26" s="31">
        <f aca="true" t="shared" si="2" ref="C26:N26">SUM(C13:C25)</f>
        <v>670826.72</v>
      </c>
      <c r="D26" s="31">
        <f t="shared" si="2"/>
        <v>653614.8099999999</v>
      </c>
      <c r="E26" s="31">
        <f t="shared" si="2"/>
        <v>546162.45</v>
      </c>
      <c r="F26" s="31">
        <f t="shared" si="2"/>
        <v>1870603.98</v>
      </c>
      <c r="G26" s="31">
        <f t="shared" si="2"/>
        <v>689574.6900000001</v>
      </c>
      <c r="H26" s="31">
        <f t="shared" si="2"/>
        <v>644749.48364468</v>
      </c>
      <c r="I26" s="31">
        <f>SUM(I13:I25)</f>
        <v>40403.700000000004</v>
      </c>
      <c r="J26" s="31">
        <f>SUM(J13:J25)</f>
        <v>685153.1799999999</v>
      </c>
      <c r="K26" s="31">
        <f>SUM(K13:K25)</f>
        <v>626196.2999999999</v>
      </c>
      <c r="L26" s="31">
        <f t="shared" si="2"/>
        <v>666599.9999999999</v>
      </c>
      <c r="M26" s="31">
        <f t="shared" si="2"/>
        <v>2000924.1900000002</v>
      </c>
      <c r="N26" s="31">
        <f t="shared" si="2"/>
        <v>3871528.17</v>
      </c>
      <c r="Q26" s="4"/>
    </row>
    <row r="27" spans="1:17" ht="15.75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Q27" s="4"/>
    </row>
    <row r="28" spans="1:17" ht="15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Q28" s="4"/>
    </row>
    <row r="29" spans="1:17" ht="15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7"/>
      <c r="M29" s="35"/>
      <c r="Q29" s="4"/>
    </row>
    <row r="30" spans="1:17" ht="17.25" customHeight="1">
      <c r="A30" s="5"/>
      <c r="B30" s="5"/>
      <c r="C30" s="5"/>
      <c r="D30" s="5"/>
      <c r="E30" s="36"/>
      <c r="F30" s="37"/>
      <c r="G30" s="37"/>
      <c r="H30" s="37"/>
      <c r="I30" s="37"/>
      <c r="J30" s="37"/>
      <c r="K30" s="37"/>
      <c r="M30" s="37"/>
      <c r="Q30" s="4"/>
    </row>
    <row r="31" spans="1:17" ht="15.75" thickBot="1">
      <c r="A31" s="7" t="s">
        <v>19</v>
      </c>
      <c r="B31" s="38"/>
      <c r="C31" s="39"/>
      <c r="D31" s="39"/>
      <c r="E31" s="39"/>
      <c r="F31" s="40"/>
      <c r="G31" s="40"/>
      <c r="H31" s="40"/>
      <c r="I31" s="40"/>
      <c r="J31" s="40"/>
      <c r="K31" s="40"/>
      <c r="L31" s="40"/>
      <c r="M31" s="40"/>
      <c r="Q31" s="4"/>
    </row>
    <row r="32" spans="1:17" ht="15" customHeight="1">
      <c r="A32" s="41" t="s">
        <v>4</v>
      </c>
      <c r="B32" s="108" t="s">
        <v>20</v>
      </c>
      <c r="C32" s="101" t="s">
        <v>41</v>
      </c>
      <c r="D32" s="101" t="s">
        <v>43</v>
      </c>
      <c r="E32" s="101" t="s">
        <v>44</v>
      </c>
      <c r="F32" s="11"/>
      <c r="G32" s="101" t="s">
        <v>45</v>
      </c>
      <c r="H32" s="101" t="s">
        <v>46</v>
      </c>
      <c r="I32" s="101" t="s">
        <v>49</v>
      </c>
      <c r="J32" s="101" t="s">
        <v>50</v>
      </c>
      <c r="K32" s="101" t="s">
        <v>52</v>
      </c>
      <c r="L32" s="101" t="s">
        <v>51</v>
      </c>
      <c r="M32" s="11"/>
      <c r="N32" s="12"/>
      <c r="Q32" s="4"/>
    </row>
    <row r="33" spans="1:17" ht="15">
      <c r="A33" s="42"/>
      <c r="B33" s="109"/>
      <c r="C33" s="102"/>
      <c r="D33" s="102"/>
      <c r="E33" s="102"/>
      <c r="F33" s="14" t="s">
        <v>39</v>
      </c>
      <c r="G33" s="102"/>
      <c r="H33" s="102"/>
      <c r="I33" s="102"/>
      <c r="J33" s="102"/>
      <c r="K33" s="102"/>
      <c r="L33" s="102"/>
      <c r="M33" s="14" t="s">
        <v>42</v>
      </c>
      <c r="N33" s="15" t="s">
        <v>40</v>
      </c>
      <c r="Q33" s="4"/>
    </row>
    <row r="34" spans="1:17" ht="60" customHeight="1" thickBot="1">
      <c r="A34" s="42"/>
      <c r="B34" s="110"/>
      <c r="C34" s="103"/>
      <c r="D34" s="103"/>
      <c r="E34" s="103"/>
      <c r="F34" s="17"/>
      <c r="G34" s="103"/>
      <c r="H34" s="103"/>
      <c r="I34" s="103"/>
      <c r="J34" s="103"/>
      <c r="K34" s="103"/>
      <c r="L34" s="103"/>
      <c r="M34" s="17"/>
      <c r="N34" s="18"/>
      <c r="Q34" s="4"/>
    </row>
    <row r="35" spans="1:17" ht="15.75" thickBot="1">
      <c r="A35" s="19">
        <v>0</v>
      </c>
      <c r="B35" s="10">
        <v>1</v>
      </c>
      <c r="C35" s="71">
        <v>2</v>
      </c>
      <c r="D35" s="81">
        <v>3</v>
      </c>
      <c r="E35" s="71">
        <v>4</v>
      </c>
      <c r="F35" s="10">
        <v>5</v>
      </c>
      <c r="G35" s="90">
        <v>7</v>
      </c>
      <c r="H35" s="85">
        <v>9</v>
      </c>
      <c r="I35" s="99"/>
      <c r="J35" s="99"/>
      <c r="K35" s="99"/>
      <c r="L35" s="90">
        <v>11</v>
      </c>
      <c r="M35" s="79">
        <v>12</v>
      </c>
      <c r="N35" s="94">
        <v>13</v>
      </c>
      <c r="Q35" s="4"/>
    </row>
    <row r="36" spans="1:23" ht="15.75">
      <c r="A36" s="43">
        <v>1</v>
      </c>
      <c r="B36" s="62" t="s">
        <v>21</v>
      </c>
      <c r="C36" s="44">
        <v>6060</v>
      </c>
      <c r="D36" s="44">
        <v>7020</v>
      </c>
      <c r="E36" s="45">
        <v>7320</v>
      </c>
      <c r="F36" s="24">
        <f>C36+D36+E36</f>
        <v>20400</v>
      </c>
      <c r="G36" s="83">
        <v>6960</v>
      </c>
      <c r="H36" s="83">
        <v>8432.085319706677</v>
      </c>
      <c r="I36" s="83">
        <v>0</v>
      </c>
      <c r="J36" s="83">
        <v>8432.09</v>
      </c>
      <c r="K36" s="83">
        <v>8432.085319706677</v>
      </c>
      <c r="L36" s="83">
        <v>8432.085319706677</v>
      </c>
      <c r="M36" s="24">
        <v>23824.17</v>
      </c>
      <c r="N36" s="84">
        <f>F36+M36</f>
        <v>44224.17</v>
      </c>
      <c r="Q36" s="4"/>
      <c r="R36" s="4"/>
      <c r="W36" s="4"/>
    </row>
    <row r="37" spans="1:23" ht="15.75">
      <c r="A37" s="32">
        <v>2</v>
      </c>
      <c r="B37" s="63" t="s">
        <v>22</v>
      </c>
      <c r="C37" s="44">
        <v>3900</v>
      </c>
      <c r="D37" s="44">
        <v>4740</v>
      </c>
      <c r="E37" s="45">
        <v>4200</v>
      </c>
      <c r="F37" s="24">
        <f>C37+D37+E37</f>
        <v>12840</v>
      </c>
      <c r="G37" s="83">
        <v>4560</v>
      </c>
      <c r="H37" s="83">
        <v>4898.38</v>
      </c>
      <c r="I37" s="83">
        <v>0</v>
      </c>
      <c r="J37" s="83">
        <v>4898.38</v>
      </c>
      <c r="K37" s="83">
        <v>4090.458410410899</v>
      </c>
      <c r="L37" s="83">
        <v>4090.458410410899</v>
      </c>
      <c r="M37" s="24">
        <v>13548.83</v>
      </c>
      <c r="N37" s="25">
        <f>F37+M37</f>
        <v>26388.83</v>
      </c>
      <c r="Q37" s="4"/>
      <c r="R37" s="4"/>
      <c r="W37" s="4"/>
    </row>
    <row r="38" spans="1:23" ht="15.75">
      <c r="A38" s="43">
        <v>3</v>
      </c>
      <c r="B38" s="63" t="s">
        <v>23</v>
      </c>
      <c r="C38" s="44">
        <v>1320</v>
      </c>
      <c r="D38" s="44">
        <v>540</v>
      </c>
      <c r="E38" s="45">
        <v>1140</v>
      </c>
      <c r="F38" s="24">
        <f>C38+D38+E38</f>
        <v>3000</v>
      </c>
      <c r="G38" s="83">
        <v>1020</v>
      </c>
      <c r="H38" s="83">
        <v>2516.708358826495</v>
      </c>
      <c r="I38" s="83">
        <v>0</v>
      </c>
      <c r="J38" s="83">
        <v>2516.71</v>
      </c>
      <c r="K38" s="83">
        <v>2516.708358826495</v>
      </c>
      <c r="L38" s="83">
        <v>2516.708358826495</v>
      </c>
      <c r="M38" s="24">
        <v>6053.42</v>
      </c>
      <c r="N38" s="25">
        <f>F38+M38</f>
        <v>9053.42</v>
      </c>
      <c r="Q38" s="4"/>
      <c r="R38" s="4"/>
      <c r="W38" s="4"/>
    </row>
    <row r="39" spans="1:23" ht="15.75">
      <c r="A39" s="32">
        <v>4</v>
      </c>
      <c r="B39" s="63" t="s">
        <v>33</v>
      </c>
      <c r="C39" s="44">
        <v>8915</v>
      </c>
      <c r="D39" s="44">
        <v>11175</v>
      </c>
      <c r="E39" s="45">
        <v>11605</v>
      </c>
      <c r="F39" s="24">
        <f>C39+D39+E39</f>
        <v>31695</v>
      </c>
      <c r="G39" s="83">
        <v>10930</v>
      </c>
      <c r="H39" s="83">
        <v>13357.140770697904</v>
      </c>
      <c r="I39" s="83">
        <v>0</v>
      </c>
      <c r="J39" s="83">
        <v>13357.14</v>
      </c>
      <c r="K39" s="83">
        <v>13357.140770697904</v>
      </c>
      <c r="L39" s="83">
        <v>13357.140770697904</v>
      </c>
      <c r="M39" s="24">
        <v>37644.28</v>
      </c>
      <c r="N39" s="25">
        <f>F39+M39</f>
        <v>69339.28</v>
      </c>
      <c r="Q39" s="4"/>
      <c r="R39" s="4"/>
      <c r="W39" s="4"/>
    </row>
    <row r="40" spans="1:17" ht="25.5">
      <c r="A40" s="32"/>
      <c r="B40" s="47" t="s">
        <v>24</v>
      </c>
      <c r="C40" s="48">
        <f aca="true" t="shared" si="3" ref="C40:N40">SUM(C36:C39)</f>
        <v>20195</v>
      </c>
      <c r="D40" s="48">
        <f t="shared" si="3"/>
        <v>23475</v>
      </c>
      <c r="E40" s="48">
        <f t="shared" si="3"/>
        <v>24265</v>
      </c>
      <c r="F40" s="48">
        <f t="shared" si="3"/>
        <v>67935</v>
      </c>
      <c r="G40" s="48">
        <f t="shared" si="3"/>
        <v>23470</v>
      </c>
      <c r="H40" s="48">
        <f t="shared" si="3"/>
        <v>29204.314449231075</v>
      </c>
      <c r="I40" s="48">
        <v>0</v>
      </c>
      <c r="J40" s="48">
        <f>SUM(J36:J39)</f>
        <v>29204.32</v>
      </c>
      <c r="K40" s="48">
        <f>SUM(K36:K39)</f>
        <v>28396.392859641976</v>
      </c>
      <c r="L40" s="48">
        <f t="shared" si="3"/>
        <v>28396.392859641976</v>
      </c>
      <c r="M40" s="48">
        <f t="shared" si="3"/>
        <v>81070.7</v>
      </c>
      <c r="N40" s="48">
        <f t="shared" si="3"/>
        <v>149005.7</v>
      </c>
      <c r="P40" s="4"/>
      <c r="Q40" s="4"/>
    </row>
    <row r="41" spans="1:23" ht="39" customHeight="1">
      <c r="A41" s="32">
        <v>1</v>
      </c>
      <c r="B41" s="64" t="s">
        <v>31</v>
      </c>
      <c r="C41" s="50">
        <v>4260</v>
      </c>
      <c r="D41" s="50">
        <v>6900</v>
      </c>
      <c r="E41" s="45">
        <v>6120</v>
      </c>
      <c r="F41" s="24">
        <f aca="true" t="shared" si="4" ref="F41:F47">C41+D41+E41</f>
        <v>17280</v>
      </c>
      <c r="G41" s="83">
        <v>5700</v>
      </c>
      <c r="H41" s="83">
        <v>6620.0840063229025</v>
      </c>
      <c r="I41" s="83">
        <v>0</v>
      </c>
      <c r="J41" s="83">
        <v>6620.08</v>
      </c>
      <c r="K41" s="83">
        <v>6620.0840063229025</v>
      </c>
      <c r="L41" s="83">
        <v>6620.0840063229025</v>
      </c>
      <c r="M41" s="24">
        <v>18940.17</v>
      </c>
      <c r="N41" s="25">
        <f aca="true" t="shared" si="5" ref="N41:N47">F41+M41</f>
        <v>36220.17</v>
      </c>
      <c r="Q41" s="4"/>
      <c r="R41" s="4"/>
      <c r="W41" s="4"/>
    </row>
    <row r="42" spans="1:23" ht="26.25" customHeight="1">
      <c r="A42" s="32">
        <v>2</v>
      </c>
      <c r="B42" s="64" t="s">
        <v>37</v>
      </c>
      <c r="C42" s="50">
        <v>64920</v>
      </c>
      <c r="D42" s="50">
        <v>78005</v>
      </c>
      <c r="E42" s="45">
        <v>69795</v>
      </c>
      <c r="F42" s="24">
        <f t="shared" si="4"/>
        <v>212720</v>
      </c>
      <c r="G42" s="83">
        <v>74900</v>
      </c>
      <c r="H42" s="83">
        <v>80412.76</v>
      </c>
      <c r="I42" s="83">
        <v>0</v>
      </c>
      <c r="J42" s="83">
        <v>80412.76</v>
      </c>
      <c r="K42" s="83">
        <v>67106.6148011653</v>
      </c>
      <c r="L42" s="83">
        <v>67106.6148011653</v>
      </c>
      <c r="M42" s="24">
        <v>222419.38</v>
      </c>
      <c r="N42" s="25">
        <f t="shared" si="5"/>
        <v>435139.38</v>
      </c>
      <c r="Q42" s="4"/>
      <c r="R42" s="4"/>
      <c r="W42" s="4"/>
    </row>
    <row r="43" spans="1:23" ht="21.75" customHeight="1">
      <c r="A43" s="32">
        <v>3</v>
      </c>
      <c r="B43" s="64" t="s">
        <v>25</v>
      </c>
      <c r="C43" s="49">
        <v>152483</v>
      </c>
      <c r="D43" s="49">
        <v>165147</v>
      </c>
      <c r="E43" s="45">
        <v>135913</v>
      </c>
      <c r="F43" s="24">
        <f t="shared" si="4"/>
        <v>453543</v>
      </c>
      <c r="G43" s="83">
        <v>174076</v>
      </c>
      <c r="H43" s="83">
        <v>156380.79</v>
      </c>
      <c r="I43" s="83">
        <f>J43-H43</f>
        <v>14103.209999999992</v>
      </c>
      <c r="J43" s="83">
        <v>170484</v>
      </c>
      <c r="K43" s="83">
        <f>L43-I43</f>
        <v>129110.33000000002</v>
      </c>
      <c r="L43" s="83">
        <v>143213.54</v>
      </c>
      <c r="M43" s="24">
        <v>473670.33</v>
      </c>
      <c r="N43" s="25">
        <f t="shared" si="5"/>
        <v>927213.3300000001</v>
      </c>
      <c r="P43" s="4"/>
      <c r="Q43" s="4"/>
      <c r="R43" s="4"/>
      <c r="W43" s="4"/>
    </row>
    <row r="44" spans="1:23" ht="21" customHeight="1">
      <c r="A44" s="32">
        <v>4</v>
      </c>
      <c r="B44" s="64" t="s">
        <v>26</v>
      </c>
      <c r="C44" s="49">
        <v>9844</v>
      </c>
      <c r="D44" s="49">
        <v>7842</v>
      </c>
      <c r="E44" s="45">
        <v>10108</v>
      </c>
      <c r="F44" s="24">
        <f t="shared" si="4"/>
        <v>27794</v>
      </c>
      <c r="G44" s="83">
        <v>8192</v>
      </c>
      <c r="H44" s="83">
        <v>23968.65103644281</v>
      </c>
      <c r="I44" s="83">
        <v>0</v>
      </c>
      <c r="J44" s="83">
        <v>23968.65</v>
      </c>
      <c r="K44" s="83">
        <v>23968.65103644281</v>
      </c>
      <c r="L44" s="83">
        <v>23968.65103644281</v>
      </c>
      <c r="M44" s="24">
        <v>56129.3</v>
      </c>
      <c r="N44" s="25">
        <f t="shared" si="5"/>
        <v>83923.3</v>
      </c>
      <c r="P44" s="4"/>
      <c r="Q44" s="4"/>
      <c r="R44" s="4"/>
      <c r="W44" s="4"/>
    </row>
    <row r="45" spans="1:23" ht="24" customHeight="1">
      <c r="A45" s="32">
        <v>5</v>
      </c>
      <c r="B45" s="64" t="s">
        <v>38</v>
      </c>
      <c r="C45" s="50">
        <v>74241</v>
      </c>
      <c r="D45" s="50">
        <v>77072</v>
      </c>
      <c r="E45" s="45">
        <v>69193</v>
      </c>
      <c r="F45" s="24">
        <f t="shared" si="4"/>
        <v>220506</v>
      </c>
      <c r="G45" s="83">
        <v>79632</v>
      </c>
      <c r="H45" s="83">
        <v>79763.93900301252</v>
      </c>
      <c r="I45" s="83">
        <v>0</v>
      </c>
      <c r="J45" s="83">
        <v>79763.94</v>
      </c>
      <c r="K45" s="83">
        <v>79763.93900301252</v>
      </c>
      <c r="L45" s="83">
        <v>79763.93900301252</v>
      </c>
      <c r="M45" s="24">
        <v>239159.88</v>
      </c>
      <c r="N45" s="25">
        <f t="shared" si="5"/>
        <v>459665.88</v>
      </c>
      <c r="P45" s="4"/>
      <c r="Q45" s="4"/>
      <c r="R45" s="4"/>
      <c r="W45" s="4"/>
    </row>
    <row r="46" spans="1:23" ht="31.5" customHeight="1">
      <c r="A46" s="32">
        <v>6</v>
      </c>
      <c r="B46" s="64" t="s">
        <v>27</v>
      </c>
      <c r="C46" s="50">
        <v>51170</v>
      </c>
      <c r="D46" s="50">
        <v>66100</v>
      </c>
      <c r="E46" s="45">
        <v>50180</v>
      </c>
      <c r="F46" s="24">
        <f t="shared" si="4"/>
        <v>167450</v>
      </c>
      <c r="G46" s="83">
        <v>64310</v>
      </c>
      <c r="H46" s="83">
        <v>57696.75</v>
      </c>
      <c r="I46" s="83">
        <f>J46-H46</f>
        <v>5288.330000000002</v>
      </c>
      <c r="J46" s="83">
        <v>62985.08</v>
      </c>
      <c r="K46" s="83">
        <f>L46-I46</f>
        <v>47594.971521455824</v>
      </c>
      <c r="L46" s="83">
        <v>52883.301521455825</v>
      </c>
      <c r="M46" s="24">
        <v>174890.05</v>
      </c>
      <c r="N46" s="25">
        <f t="shared" si="5"/>
        <v>342340.05</v>
      </c>
      <c r="Q46" s="4"/>
      <c r="R46" s="4"/>
      <c r="W46" s="4"/>
    </row>
    <row r="47" spans="1:23" ht="31.5" customHeight="1">
      <c r="A47" s="32">
        <v>7</v>
      </c>
      <c r="B47" s="64" t="s">
        <v>36</v>
      </c>
      <c r="C47" s="50">
        <v>14843</v>
      </c>
      <c r="D47" s="50">
        <v>16289</v>
      </c>
      <c r="E47" s="45">
        <v>17498</v>
      </c>
      <c r="F47" s="24">
        <f t="shared" si="4"/>
        <v>48630</v>
      </c>
      <c r="G47" s="83">
        <v>13986</v>
      </c>
      <c r="H47" s="83">
        <v>42447.47631154468</v>
      </c>
      <c r="I47" s="83">
        <v>0</v>
      </c>
      <c r="J47" s="83">
        <v>42447.48</v>
      </c>
      <c r="K47" s="83">
        <v>42447.47631154468</v>
      </c>
      <c r="L47" s="83">
        <v>42447.47631154468</v>
      </c>
      <c r="M47" s="24">
        <v>98880.95</v>
      </c>
      <c r="N47" s="25">
        <f t="shared" si="5"/>
        <v>147510.95</v>
      </c>
      <c r="Q47" s="4"/>
      <c r="R47" s="4"/>
      <c r="W47" s="4"/>
    </row>
    <row r="48" spans="1:17" ht="20.25" customHeight="1">
      <c r="A48" s="46"/>
      <c r="B48" s="51" t="s">
        <v>28</v>
      </c>
      <c r="C48" s="52">
        <f aca="true" t="shared" si="6" ref="C48:N48">SUM(C41:C47)</f>
        <v>371761</v>
      </c>
      <c r="D48" s="52">
        <f t="shared" si="6"/>
        <v>417355</v>
      </c>
      <c r="E48" s="52">
        <f t="shared" si="6"/>
        <v>358807</v>
      </c>
      <c r="F48" s="52">
        <f t="shared" si="6"/>
        <v>1147923</v>
      </c>
      <c r="G48" s="52">
        <f t="shared" si="6"/>
        <v>420796</v>
      </c>
      <c r="H48" s="52">
        <f t="shared" si="6"/>
        <v>447290.4503573228</v>
      </c>
      <c r="I48" s="52">
        <f>SUM(I36:I47)</f>
        <v>19391.539999999994</v>
      </c>
      <c r="J48" s="52">
        <f>SUM(J41:J47)</f>
        <v>466681.99</v>
      </c>
      <c r="K48" s="52">
        <f>SUM(K41:K47)</f>
        <v>396612.06667994405</v>
      </c>
      <c r="L48" s="52">
        <f t="shared" si="6"/>
        <v>416003.60667994403</v>
      </c>
      <c r="M48" s="52">
        <f t="shared" si="6"/>
        <v>1284090.06</v>
      </c>
      <c r="N48" s="52">
        <f t="shared" si="6"/>
        <v>2432013.06</v>
      </c>
      <c r="Q48" s="4"/>
    </row>
    <row r="49" spans="1:17" ht="34.5" customHeight="1">
      <c r="A49" s="53"/>
      <c r="B49" s="54" t="s">
        <v>29</v>
      </c>
      <c r="C49" s="55">
        <f aca="true" t="shared" si="7" ref="C49:N49">C40+C48</f>
        <v>391956</v>
      </c>
      <c r="D49" s="55">
        <f t="shared" si="7"/>
        <v>440830</v>
      </c>
      <c r="E49" s="55">
        <f t="shared" si="7"/>
        <v>383072</v>
      </c>
      <c r="F49" s="55">
        <f t="shared" si="7"/>
        <v>1215858</v>
      </c>
      <c r="G49" s="55">
        <f t="shared" si="7"/>
        <v>444266</v>
      </c>
      <c r="H49" s="55">
        <f t="shared" si="7"/>
        <v>476494.7648065539</v>
      </c>
      <c r="I49" s="55">
        <f t="shared" si="7"/>
        <v>19391.539999999994</v>
      </c>
      <c r="J49" s="55">
        <f>SUM(J48,J40)</f>
        <v>495886.31</v>
      </c>
      <c r="K49" s="55">
        <f>SUM(K48,K40)</f>
        <v>425008.45953958604</v>
      </c>
      <c r="L49" s="55">
        <f t="shared" si="7"/>
        <v>444399.999539586</v>
      </c>
      <c r="M49" s="55">
        <f t="shared" si="7"/>
        <v>1365160.76</v>
      </c>
      <c r="N49" s="55">
        <f t="shared" si="7"/>
        <v>2581018.7600000002</v>
      </c>
      <c r="P49" s="4"/>
      <c r="Q49" s="4"/>
    </row>
    <row r="50" spans="1:17" ht="63" customHeight="1">
      <c r="A50" s="56"/>
      <c r="B50" s="57" t="s">
        <v>35</v>
      </c>
      <c r="C50" s="58">
        <f aca="true" t="shared" si="8" ref="C50:N50">C26+C40+C48</f>
        <v>1062782.72</v>
      </c>
      <c r="D50" s="58">
        <f t="shared" si="8"/>
        <v>1094444.81</v>
      </c>
      <c r="E50" s="58">
        <f t="shared" si="8"/>
        <v>929234.45</v>
      </c>
      <c r="F50" s="58">
        <f t="shared" si="8"/>
        <v>3086461.98</v>
      </c>
      <c r="G50" s="58">
        <f t="shared" si="8"/>
        <v>1133840.69</v>
      </c>
      <c r="H50" s="58">
        <f t="shared" si="8"/>
        <v>1121244.2484512338</v>
      </c>
      <c r="I50" s="58">
        <v>59795.24</v>
      </c>
      <c r="J50" s="58">
        <f>J49+J26</f>
        <v>1181039.49</v>
      </c>
      <c r="K50" s="58">
        <f>K49+K26</f>
        <v>1051204.759539586</v>
      </c>
      <c r="L50" s="58">
        <f t="shared" si="8"/>
        <v>1110999.9995395858</v>
      </c>
      <c r="M50" s="58">
        <f t="shared" si="8"/>
        <v>3366084.95</v>
      </c>
      <c r="N50" s="58">
        <f t="shared" si="8"/>
        <v>6452546.93</v>
      </c>
      <c r="Q50" s="4"/>
    </row>
    <row r="51" ht="12.75">
      <c r="N51" s="59"/>
    </row>
    <row r="52" spans="9:14" ht="12.75">
      <c r="I52" s="4"/>
      <c r="N52" s="4"/>
    </row>
    <row r="53" spans="9:14" ht="12.75">
      <c r="I53" s="4"/>
      <c r="J53" s="4"/>
      <c r="K53" s="4"/>
      <c r="M53" s="4"/>
      <c r="N53" s="59"/>
    </row>
    <row r="54" spans="2:15" ht="14.25">
      <c r="B54" s="60" t="s">
        <v>30</v>
      </c>
      <c r="C54" s="61"/>
      <c r="E54" s="60"/>
      <c r="F54" s="61"/>
      <c r="G54" s="61"/>
      <c r="H54" s="61"/>
      <c r="I54" s="60"/>
      <c r="J54" s="60"/>
      <c r="K54" s="60"/>
      <c r="L54" s="60"/>
      <c r="M54" s="61"/>
      <c r="N54" s="59"/>
      <c r="O54" s="4"/>
    </row>
    <row r="55" spans="2:15" ht="15">
      <c r="B55" s="60" t="s">
        <v>34</v>
      </c>
      <c r="C55" s="60"/>
      <c r="D55" s="74"/>
      <c r="E55" s="60"/>
      <c r="F55" s="72"/>
      <c r="G55" s="91"/>
      <c r="H55" s="72"/>
      <c r="I55" s="60"/>
      <c r="J55" s="60"/>
      <c r="K55" s="60"/>
      <c r="L55" s="98"/>
      <c r="M55" s="72"/>
      <c r="N55" s="59"/>
      <c r="O55" s="4"/>
    </row>
    <row r="56" spans="6:15" ht="15">
      <c r="F56" s="77"/>
      <c r="G56" s="92"/>
      <c r="H56" s="77"/>
      <c r="I56" s="77"/>
      <c r="J56" s="77"/>
      <c r="K56" s="77"/>
      <c r="L56" s="77"/>
      <c r="M56" s="77"/>
      <c r="N56" s="70"/>
      <c r="O56" s="68"/>
    </row>
    <row r="57" spans="6:15" ht="15">
      <c r="F57" s="72"/>
      <c r="G57" s="92"/>
      <c r="H57" s="73"/>
      <c r="I57" s="73"/>
      <c r="J57" s="73"/>
      <c r="K57" s="73"/>
      <c r="L57" s="73"/>
      <c r="M57" s="73"/>
      <c r="N57" s="70"/>
      <c r="O57" s="68"/>
    </row>
    <row r="58" spans="6:15" ht="15">
      <c r="F58" s="72"/>
      <c r="G58" s="92"/>
      <c r="H58" s="73"/>
      <c r="I58" s="73"/>
      <c r="J58" s="73"/>
      <c r="K58" s="73"/>
      <c r="L58" s="73"/>
      <c r="M58" s="73"/>
      <c r="N58" s="70"/>
      <c r="O58" s="68"/>
    </row>
    <row r="59" spans="4:15" ht="15">
      <c r="D59" s="75"/>
      <c r="G59" s="92"/>
      <c r="N59" s="70"/>
      <c r="O59" s="68"/>
    </row>
    <row r="60" spans="14:15" ht="12.75">
      <c r="N60" s="70"/>
      <c r="O60" s="68"/>
    </row>
    <row r="61" spans="14:15" ht="12.75">
      <c r="N61" s="70"/>
      <c r="O61" s="68"/>
    </row>
    <row r="62" spans="14:15" ht="12.75">
      <c r="N62" s="70"/>
      <c r="O62" s="68"/>
    </row>
    <row r="63" spans="14:15" ht="12.75">
      <c r="N63" s="70"/>
      <c r="O63" s="68"/>
    </row>
    <row r="64" spans="14:15" ht="12.75">
      <c r="N64" s="70"/>
      <c r="O64" s="68"/>
    </row>
    <row r="65" spans="14:15" ht="12.75">
      <c r="N65" s="70"/>
      <c r="O65" s="68"/>
    </row>
    <row r="66" spans="14:15" ht="12.75">
      <c r="N66" s="4"/>
      <c r="O66" s="4"/>
    </row>
    <row r="67" spans="14:15" ht="12.75">
      <c r="N67" s="4"/>
      <c r="O67" s="4"/>
    </row>
    <row r="68" spans="14:15" ht="12.75">
      <c r="N68" s="4"/>
      <c r="O68" s="4"/>
    </row>
    <row r="69" spans="2:15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9"/>
      <c r="O69" s="4"/>
    </row>
    <row r="70" spans="2:15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9"/>
      <c r="O70" s="4"/>
    </row>
    <row r="71" spans="2:15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9"/>
      <c r="O71" s="4"/>
    </row>
    <row r="72" spans="2:15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9"/>
      <c r="O72" s="4"/>
    </row>
    <row r="73" spans="2:15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9"/>
      <c r="O73" s="4"/>
    </row>
    <row r="74" spans="2:15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9"/>
      <c r="O74" s="4"/>
    </row>
    <row r="75" spans="2:15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9"/>
      <c r="O75" s="4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9"/>
      <c r="O76" s="4"/>
    </row>
    <row r="77" spans="2:15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9"/>
      <c r="O77" s="4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9"/>
      <c r="O78" s="4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9"/>
      <c r="O79" s="4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9"/>
      <c r="O80" s="4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9"/>
      <c r="O81" s="4"/>
    </row>
    <row r="82" spans="2:15" ht="18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69"/>
      <c r="O82" s="4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9"/>
      <c r="O83" s="4"/>
    </row>
    <row r="84" spans="14:15" ht="12.75">
      <c r="N84" s="65"/>
      <c r="O84" s="59"/>
    </row>
    <row r="85" spans="14:15" ht="12.75">
      <c r="N85" s="65"/>
      <c r="O85" s="65"/>
    </row>
    <row r="86" spans="14:15" ht="12.75">
      <c r="N86" s="4"/>
      <c r="O86" s="65"/>
    </row>
    <row r="87" ht="12.75">
      <c r="O87" s="4"/>
    </row>
    <row r="88" spans="14:15" ht="12.75">
      <c r="N88" s="4"/>
      <c r="O88" s="4"/>
    </row>
    <row r="89" spans="14:15" ht="12.75">
      <c r="N89" s="4"/>
      <c r="O89" s="4"/>
    </row>
    <row r="90" spans="14:15" ht="12.75">
      <c r="N90" s="4"/>
      <c r="O90" s="4"/>
    </row>
    <row r="91" spans="14:15" ht="12.75">
      <c r="N91" s="4"/>
      <c r="O91" s="4"/>
    </row>
    <row r="92" spans="14:15" ht="12.75">
      <c r="N92" s="4"/>
      <c r="O92" s="4"/>
    </row>
    <row r="93" spans="14:15" ht="12.75">
      <c r="N93" s="4"/>
      <c r="O93" s="4"/>
    </row>
    <row r="94" spans="14:15" ht="12.75">
      <c r="N94" s="4"/>
      <c r="O94" s="4"/>
    </row>
    <row r="95" spans="14:15" ht="12.75">
      <c r="N95" s="4"/>
      <c r="O95" s="4"/>
    </row>
    <row r="96" spans="14:15" ht="12.75">
      <c r="N96" s="4"/>
      <c r="O96" s="4"/>
    </row>
    <row r="97" spans="14:15" ht="12.75">
      <c r="N97" s="4"/>
      <c r="O97" s="4"/>
    </row>
    <row r="98" ht="18">
      <c r="N98" s="67"/>
    </row>
    <row r="99" spans="14:15" ht="18">
      <c r="N99" s="66"/>
      <c r="O99" s="67"/>
    </row>
    <row r="100" ht="12.75">
      <c r="N100" s="4"/>
    </row>
    <row r="103" ht="18">
      <c r="N103" s="69"/>
    </row>
    <row r="104" ht="12.75">
      <c r="N104" s="4"/>
    </row>
    <row r="105" ht="12.75">
      <c r="N105" s="4"/>
    </row>
    <row r="109" ht="12.75">
      <c r="N109" s="4"/>
    </row>
    <row r="112" ht="12.75">
      <c r="N112" s="4"/>
    </row>
  </sheetData>
  <mergeCells count="23">
    <mergeCell ref="D6:H6"/>
    <mergeCell ref="D32:D34"/>
    <mergeCell ref="B3:F3"/>
    <mergeCell ref="B9:B11"/>
    <mergeCell ref="B32:B34"/>
    <mergeCell ref="E9:E11"/>
    <mergeCell ref="E32:E34"/>
    <mergeCell ref="C32:C34"/>
    <mergeCell ref="B4:N4"/>
    <mergeCell ref="D9:D11"/>
    <mergeCell ref="C9:C11"/>
    <mergeCell ref="H32:H34"/>
    <mergeCell ref="G9:G11"/>
    <mergeCell ref="G32:G34"/>
    <mergeCell ref="H9:H11"/>
    <mergeCell ref="L32:L34"/>
    <mergeCell ref="L9:L11"/>
    <mergeCell ref="K9:K11"/>
    <mergeCell ref="I32:I34"/>
    <mergeCell ref="J32:J34"/>
    <mergeCell ref="K32:K34"/>
    <mergeCell ref="I9:I11"/>
    <mergeCell ref="J9:J11"/>
  </mergeCells>
  <printOptions/>
  <pageMargins left="0.39" right="0.17" top="1" bottom="1" header="0.5" footer="0.5"/>
  <pageSetup horizontalDpi="600" verticalDpi="600" orientation="landscape" paperSize="9" scale="5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2023-05-31T08:29:35Z</cp:lastPrinted>
  <dcterms:created xsi:type="dcterms:W3CDTF">2019-01-03T10:06:50Z</dcterms:created>
  <dcterms:modified xsi:type="dcterms:W3CDTF">2023-06-26T06:30:11Z</dcterms:modified>
  <cp:category/>
  <cp:version/>
  <cp:contentType/>
  <cp:contentStatus/>
</cp:coreProperties>
</file>