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SUPLIM TRIM I 2015" sheetId="1" r:id="rId1"/>
  </sheets>
  <definedNames>
    <definedName name="_xlnm.Print_Area" localSheetId="0">'SUPLIM TRIM I 2015'!$A$1:$M$34</definedName>
  </definedNames>
  <calcPr fullCalcOnLoad="1"/>
</workbook>
</file>

<file path=xl/sharedStrings.xml><?xml version="1.0" encoding="utf-8"?>
<sst xmlns="http://schemas.openxmlformats.org/spreadsheetml/2006/main" count="42" uniqueCount="39">
  <si>
    <t>Nr.</t>
  </si>
  <si>
    <t>DENUMIRE FURNIZOR</t>
  </si>
  <si>
    <t>TOTAL</t>
  </si>
  <si>
    <t>crt.</t>
  </si>
  <si>
    <t>MEDINOVA SRL BIRLAD</t>
  </si>
  <si>
    <t>CASA DE ASIGURARI DE SANATATE VASLUI</t>
  </si>
  <si>
    <t>Intocmit,</t>
  </si>
  <si>
    <t>Cons.Cosma Marian</t>
  </si>
  <si>
    <t xml:space="preserve">                                ASISTENTA MEDICALA DE SPECIALITATE RECUPERARE -REABILITARE A SANATATII IN AMBULATORIU</t>
  </si>
  <si>
    <t>PUNCTE</t>
  </si>
  <si>
    <t>puncte</t>
  </si>
  <si>
    <t>VALOARE RES TEHNICE</t>
  </si>
  <si>
    <t>VALOARE RES UMANE</t>
  </si>
  <si>
    <t>BIOANALIZA SRL VASLUI</t>
  </si>
  <si>
    <t>MEDICAL TERAPY SRL VASLUI</t>
  </si>
  <si>
    <t>RECUMED SRL VASLUI</t>
  </si>
  <si>
    <t>SOC.CIV.MEDICALA BARLAD</t>
  </si>
  <si>
    <t>FIZIOMED SRL BIRLAD</t>
  </si>
  <si>
    <t>FIZIO-CENTER SRL BIRLAD</t>
  </si>
  <si>
    <t>val punct res tehnice</t>
  </si>
  <si>
    <t>val punct res umane</t>
  </si>
  <si>
    <t>40% res tehnice</t>
  </si>
  <si>
    <t>60% res umane</t>
  </si>
  <si>
    <t>Aprobat,</t>
  </si>
  <si>
    <t>Presedinte-Director General,</t>
  </si>
  <si>
    <t>Ing.Mihaela Simona Polak</t>
  </si>
  <si>
    <t>Avizat,</t>
  </si>
  <si>
    <t>Ec.Mihaela Chitariu</t>
  </si>
  <si>
    <t>Director ex.DRC,</t>
  </si>
  <si>
    <t xml:space="preserve">CALCUL TRIM I 2015 </t>
  </si>
  <si>
    <t xml:space="preserve"> CREDIT DE ANGAJAMENT  TRIM I 2015</t>
  </si>
  <si>
    <t>TRIM I 2015</t>
  </si>
  <si>
    <t>SUPLIM. Valori contract TRIM I 2015</t>
  </si>
  <si>
    <t>SUPLIMENTARE TRIM I 2015</t>
  </si>
  <si>
    <t>FEB,2015</t>
  </si>
  <si>
    <t>IAN,2015</t>
  </si>
  <si>
    <t>MAR,2015</t>
  </si>
  <si>
    <t>CF ADRESA CNAS P 11134 / 29,12,2014</t>
  </si>
  <si>
    <t>ANEXA nr.1 la Referatul nr.34958/29,12,2014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</si>
</sst>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18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sz val="24"/>
      <name val="Arial"/>
      <family val="0"/>
    </font>
    <font>
      <sz val="16"/>
      <name val="Times New Roman"/>
      <family val="1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10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2" fillId="0" borderId="1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/>
      <protection/>
    </xf>
    <xf numFmtId="4" fontId="14" fillId="0" borderId="6" xfId="21" applyNumberFormat="1" applyFont="1" applyFill="1" applyBorder="1" applyAlignment="1">
      <alignment horizontal="right"/>
      <protection/>
    </xf>
    <xf numFmtId="4" fontId="15" fillId="0" borderId="6" xfId="21" applyNumberFormat="1" applyFont="1" applyBorder="1">
      <alignment/>
      <protection/>
    </xf>
    <xf numFmtId="0" fontId="14" fillId="0" borderId="7" xfId="21" applyFont="1" applyBorder="1" applyAlignment="1">
      <alignment horizontal="center"/>
      <protection/>
    </xf>
    <xf numFmtId="4" fontId="15" fillId="0" borderId="8" xfId="21" applyNumberFormat="1" applyFont="1" applyBorder="1">
      <alignment/>
      <protection/>
    </xf>
    <xf numFmtId="0" fontId="14" fillId="0" borderId="7" xfId="21" applyFont="1" applyFill="1" applyBorder="1" applyAlignment="1">
      <alignment horizontal="center"/>
      <protection/>
    </xf>
    <xf numFmtId="0" fontId="16" fillId="0" borderId="0" xfId="21" applyFont="1">
      <alignment/>
      <protection/>
    </xf>
    <xf numFmtId="0" fontId="14" fillId="0" borderId="9" xfId="21" applyFont="1" applyBorder="1">
      <alignment/>
      <protection/>
    </xf>
    <xf numFmtId="4" fontId="12" fillId="0" borderId="10" xfId="21" applyNumberFormat="1" applyFont="1" applyBorder="1" applyAlignment="1">
      <alignment horizontal="right"/>
      <protection/>
    </xf>
    <xf numFmtId="0" fontId="16" fillId="0" borderId="0" xfId="21" applyFont="1" applyAlignment="1">
      <alignment horizontal="center"/>
      <protection/>
    </xf>
    <xf numFmtId="4" fontId="5" fillId="0" borderId="0" xfId="21" applyNumberFormat="1" applyFont="1" applyFill="1">
      <alignment/>
      <protection/>
    </xf>
    <xf numFmtId="4" fontId="3" fillId="0" borderId="0" xfId="21" applyNumberFormat="1" applyFont="1">
      <alignment/>
      <protection/>
    </xf>
    <xf numFmtId="0" fontId="9" fillId="2" borderId="0" xfId="21" applyFont="1" applyFill="1">
      <alignment/>
      <protection/>
    </xf>
    <xf numFmtId="4" fontId="5" fillId="2" borderId="0" xfId="21" applyNumberFormat="1" applyFont="1" applyFill="1" applyAlignment="1">
      <alignment horizontal="center"/>
      <protection/>
    </xf>
    <xf numFmtId="0" fontId="9" fillId="0" borderId="0" xfId="21" applyFont="1" applyFill="1">
      <alignment/>
      <protection/>
    </xf>
    <xf numFmtId="4" fontId="9" fillId="0" borderId="0" xfId="21" applyNumberFormat="1" applyFont="1" applyFill="1" applyAlignment="1">
      <alignment horizontal="center"/>
      <protection/>
    </xf>
    <xf numFmtId="0" fontId="9" fillId="0" borderId="0" xfId="21" applyFont="1">
      <alignment/>
      <protection/>
    </xf>
    <xf numFmtId="10" fontId="9" fillId="0" borderId="0" xfId="21" applyNumberFormat="1" applyFont="1" applyAlignment="1">
      <alignment horizontal="center"/>
      <protection/>
    </xf>
    <xf numFmtId="4" fontId="5" fillId="0" borderId="0" xfId="21" applyNumberFormat="1" applyFont="1">
      <alignment/>
      <protection/>
    </xf>
    <xf numFmtId="4" fontId="9" fillId="0" borderId="0" xfId="21" applyNumberFormat="1" applyFont="1" applyFill="1">
      <alignment/>
      <protection/>
    </xf>
    <xf numFmtId="4" fontId="9" fillId="0" borderId="0" xfId="21" applyNumberFormat="1" applyFont="1">
      <alignment/>
      <protection/>
    </xf>
    <xf numFmtId="4" fontId="17" fillId="0" borderId="0" xfId="21" applyNumberFormat="1" applyFont="1">
      <alignment/>
      <protection/>
    </xf>
    <xf numFmtId="10" fontId="9" fillId="0" borderId="0" xfId="21" applyNumberFormat="1" applyFont="1">
      <alignment/>
      <protection/>
    </xf>
    <xf numFmtId="4" fontId="17" fillId="3" borderId="0" xfId="21" applyNumberFormat="1" applyFont="1" applyFill="1">
      <alignment/>
      <protection/>
    </xf>
    <xf numFmtId="0" fontId="5" fillId="0" borderId="0" xfId="21" applyFont="1">
      <alignment/>
      <protection/>
    </xf>
    <xf numFmtId="0" fontId="14" fillId="0" borderId="6" xfId="21" applyFont="1" applyBorder="1">
      <alignment/>
      <protection/>
    </xf>
    <xf numFmtId="0" fontId="14" fillId="0" borderId="8" xfId="21" applyFont="1" applyBorder="1">
      <alignment/>
      <protection/>
    </xf>
    <xf numFmtId="0" fontId="14" fillId="0" borderId="11" xfId="21" applyFont="1" applyFill="1" applyBorder="1">
      <alignment/>
      <protection/>
    </xf>
    <xf numFmtId="0" fontId="12" fillId="0" borderId="10" xfId="2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17" fillId="3" borderId="0" xfId="21" applyFont="1" applyFill="1">
      <alignment/>
      <protection/>
    </xf>
    <xf numFmtId="0" fontId="1" fillId="0" borderId="0" xfId="21" applyFont="1">
      <alignment/>
      <protection/>
    </xf>
    <xf numFmtId="4" fontId="3" fillId="0" borderId="0" xfId="21" applyNumberFormat="1" applyFont="1">
      <alignment/>
      <protection/>
    </xf>
    <xf numFmtId="0" fontId="12" fillId="0" borderId="10" xfId="21" applyFont="1" applyBorder="1" applyAlignment="1">
      <alignment horizontal="center" vertical="center" wrapText="1"/>
      <protection/>
    </xf>
    <xf numFmtId="0" fontId="12" fillId="3" borderId="2" xfId="21" applyFont="1" applyFill="1" applyBorder="1" applyAlignment="1">
      <alignment horizontal="center" vertical="center" wrapText="1"/>
      <protection/>
    </xf>
    <xf numFmtId="4" fontId="12" fillId="0" borderId="6" xfId="2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4" fontId="15" fillId="3" borderId="6" xfId="21" applyNumberFormat="1" applyFont="1" applyFill="1" applyBorder="1">
      <alignment/>
      <protection/>
    </xf>
    <xf numFmtId="4" fontId="15" fillId="3" borderId="8" xfId="21" applyNumberFormat="1" applyFont="1" applyFill="1" applyBorder="1">
      <alignment/>
      <protection/>
    </xf>
    <xf numFmtId="4" fontId="15" fillId="3" borderId="10" xfId="21" applyNumberFormat="1" applyFont="1" applyFill="1" applyBorder="1">
      <alignment/>
      <protection/>
    </xf>
    <xf numFmtId="0" fontId="13" fillId="0" borderId="4" xfId="21" applyFont="1" applyBorder="1" applyAlignment="1">
      <alignment horizontal="center" wrapText="1"/>
      <protection/>
    </xf>
    <xf numFmtId="0" fontId="5" fillId="3" borderId="4" xfId="21" applyFont="1" applyFill="1" applyBorder="1" applyAlignment="1">
      <alignment horizontal="center" wrapText="1"/>
      <protection/>
    </xf>
    <xf numFmtId="17" fontId="5" fillId="0" borderId="12" xfId="21" applyNumberFormat="1" applyFont="1" applyBorder="1">
      <alignment/>
      <protection/>
    </xf>
    <xf numFmtId="0" fontId="5" fillId="0" borderId="12" xfId="21" applyFont="1" applyBorder="1">
      <alignment/>
      <protection/>
    </xf>
    <xf numFmtId="4" fontId="3" fillId="0" borderId="13" xfId="21" applyNumberFormat="1" applyFont="1" applyBorder="1">
      <alignment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/>
      <protection/>
    </xf>
    <xf numFmtId="17" fontId="12" fillId="3" borderId="10" xfId="21" applyNumberFormat="1" applyFont="1" applyFill="1" applyBorder="1" applyAlignment="1">
      <alignment horizontal="center" wrapText="1"/>
      <protection/>
    </xf>
    <xf numFmtId="17" fontId="12" fillId="3" borderId="14" xfId="21" applyNumberFormat="1" applyFont="1" applyFill="1" applyBorder="1" applyAlignment="1">
      <alignment horizontal="center" wrapText="1"/>
      <protection/>
    </xf>
    <xf numFmtId="17" fontId="12" fillId="3" borderId="15" xfId="21" applyNumberFormat="1" applyFont="1" applyFill="1" applyBorder="1" applyAlignment="1">
      <alignment horizontal="center" wrapText="1"/>
      <protection/>
    </xf>
    <xf numFmtId="0" fontId="9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60" workbookViewId="0" topLeftCell="B4">
      <selection activeCell="H7" sqref="H7"/>
    </sheetView>
  </sheetViews>
  <sheetFormatPr defaultColWidth="9.140625" defaultRowHeight="12.75"/>
  <cols>
    <col min="1" max="1" width="9.140625" style="11" customWidth="1"/>
    <col min="2" max="2" width="85.28125" style="7" customWidth="1"/>
    <col min="3" max="3" width="26.7109375" style="12" customWidth="1"/>
    <col min="4" max="4" width="24.57421875" style="6" customWidth="1"/>
    <col min="5" max="5" width="23.00390625" style="6" customWidth="1"/>
    <col min="6" max="6" width="27.421875" style="6" customWidth="1"/>
    <col min="7" max="7" width="26.140625" style="6" customWidth="1"/>
    <col min="8" max="8" width="27.140625" style="4" customWidth="1"/>
    <col min="9" max="9" width="18.57421875" style="4" customWidth="1"/>
    <col min="10" max="10" width="19.28125" style="4" customWidth="1"/>
    <col min="11" max="11" width="19.140625" style="4" customWidth="1"/>
    <col min="12" max="12" width="25.7109375" style="4" customWidth="1"/>
    <col min="13" max="13" width="26.28125" style="4" customWidth="1"/>
    <col min="14" max="17" width="9.28125" style="4" bestFit="1" customWidth="1"/>
    <col min="18" max="18" width="19.00390625" style="6" customWidth="1"/>
    <col min="19" max="16384" width="9.140625" style="4" customWidth="1"/>
  </cols>
  <sheetData>
    <row r="1" spans="1:11" ht="26.25">
      <c r="A1" s="1" t="s">
        <v>5</v>
      </c>
      <c r="B1" s="2"/>
      <c r="C1" s="3"/>
      <c r="D1" s="2"/>
      <c r="E1" s="2" t="s">
        <v>23</v>
      </c>
      <c r="F1" s="46"/>
      <c r="G1" s="46"/>
      <c r="H1" s="69" t="s">
        <v>38</v>
      </c>
      <c r="I1" s="47"/>
      <c r="J1" s="47"/>
      <c r="K1" s="5"/>
    </row>
    <row r="2" spans="1:18" s="7" customFormat="1" ht="25.5">
      <c r="A2" s="2"/>
      <c r="B2" s="2"/>
      <c r="C2" s="3"/>
      <c r="D2" s="2"/>
      <c r="E2" s="2" t="s">
        <v>24</v>
      </c>
      <c r="F2" s="46"/>
      <c r="G2" s="46"/>
      <c r="H2" s="47"/>
      <c r="I2" s="47"/>
      <c r="J2" s="47"/>
      <c r="K2" s="5"/>
      <c r="R2" s="6"/>
    </row>
    <row r="3" spans="1:18" s="7" customFormat="1" ht="25.5">
      <c r="A3" s="2"/>
      <c r="B3" s="2"/>
      <c r="C3" s="3"/>
      <c r="D3" s="2"/>
      <c r="E3" s="2" t="s">
        <v>25</v>
      </c>
      <c r="F3" s="46"/>
      <c r="G3" s="46"/>
      <c r="H3" s="47"/>
      <c r="I3" s="54" t="s">
        <v>26</v>
      </c>
      <c r="J3" s="47"/>
      <c r="K3" s="5"/>
      <c r="R3" s="6"/>
    </row>
    <row r="4" spans="1:18" s="7" customFormat="1" ht="25.5">
      <c r="A4" s="2"/>
      <c r="B4" s="2"/>
      <c r="C4" s="3"/>
      <c r="D4" s="2"/>
      <c r="E4" s="2"/>
      <c r="F4" s="46"/>
      <c r="G4" s="46"/>
      <c r="H4" s="47"/>
      <c r="I4" s="47" t="s">
        <v>28</v>
      </c>
      <c r="J4" s="47"/>
      <c r="K4" s="6"/>
      <c r="L4" s="6"/>
      <c r="R4" s="6"/>
    </row>
    <row r="5" spans="1:18" s="7" customFormat="1" ht="25.5">
      <c r="A5" s="2"/>
      <c r="B5" s="2"/>
      <c r="C5" s="3"/>
      <c r="D5" s="2"/>
      <c r="E5" s="2"/>
      <c r="F5" s="47"/>
      <c r="G5" s="47"/>
      <c r="H5" s="47"/>
      <c r="I5" s="46" t="s">
        <v>27</v>
      </c>
      <c r="J5" s="46"/>
      <c r="K5" s="46"/>
      <c r="L5" s="6"/>
      <c r="R5" s="6"/>
    </row>
    <row r="6" spans="1:18" s="7" customFormat="1" ht="25.5">
      <c r="A6" s="2"/>
      <c r="B6" s="2"/>
      <c r="C6" s="3"/>
      <c r="D6" s="2"/>
      <c r="E6" s="2"/>
      <c r="F6" s="33"/>
      <c r="G6" s="47"/>
      <c r="H6" s="47"/>
      <c r="I6" s="41"/>
      <c r="J6" s="41"/>
      <c r="K6" s="46"/>
      <c r="L6" s="6"/>
      <c r="R6" s="6"/>
    </row>
    <row r="7" spans="1:18" s="10" customFormat="1" ht="26.25">
      <c r="A7" s="1" t="s">
        <v>8</v>
      </c>
      <c r="B7" s="2"/>
      <c r="C7" s="3"/>
      <c r="D7" s="2"/>
      <c r="E7" s="2"/>
      <c r="F7" s="33"/>
      <c r="G7" s="47"/>
      <c r="H7" s="47"/>
      <c r="I7" s="41"/>
      <c r="J7" s="41"/>
      <c r="K7" s="46"/>
      <c r="R7" s="6"/>
    </row>
    <row r="8" spans="1:18" s="10" customFormat="1" ht="26.25">
      <c r="A8" s="1"/>
      <c r="B8" s="65" t="s">
        <v>29</v>
      </c>
      <c r="C8" s="65"/>
      <c r="D8" s="65"/>
      <c r="E8" s="65"/>
      <c r="F8" s="65"/>
      <c r="G8" s="65"/>
      <c r="H8" s="65"/>
      <c r="I8" s="8"/>
      <c r="J8" s="8"/>
      <c r="K8" s="5"/>
      <c r="R8" s="6"/>
    </row>
    <row r="9" spans="1:18" s="10" customFormat="1" ht="26.25">
      <c r="A9" s="9"/>
      <c r="B9" s="65" t="s">
        <v>37</v>
      </c>
      <c r="C9" s="65"/>
      <c r="D9" s="65"/>
      <c r="E9" s="65"/>
      <c r="F9" s="65"/>
      <c r="G9" s="65"/>
      <c r="H9" s="65"/>
      <c r="I9" s="8"/>
      <c r="J9" s="8"/>
      <c r="K9" s="5"/>
      <c r="R9" s="6"/>
    </row>
    <row r="10" spans="1:18" s="10" customFormat="1" ht="27" thickBot="1">
      <c r="A10" s="11"/>
      <c r="B10" s="7"/>
      <c r="C10" s="12"/>
      <c r="H10" s="1"/>
      <c r="J10" s="1"/>
      <c r="R10" s="6"/>
    </row>
    <row r="11" spans="1:11" s="10" customFormat="1" ht="78.75" customHeight="1" thickBot="1">
      <c r="A11" s="13" t="s">
        <v>0</v>
      </c>
      <c r="B11" s="63" t="s">
        <v>1</v>
      </c>
      <c r="C11" s="14" t="s">
        <v>2</v>
      </c>
      <c r="D11" s="52" t="s">
        <v>21</v>
      </c>
      <c r="E11" s="52" t="s">
        <v>22</v>
      </c>
      <c r="F11" s="66" t="s">
        <v>32</v>
      </c>
      <c r="G11" s="67"/>
      <c r="H11" s="67"/>
      <c r="I11" s="67"/>
      <c r="J11" s="67"/>
      <c r="K11" s="68"/>
    </row>
    <row r="12" spans="1:11" s="10" customFormat="1" ht="96.75" customHeight="1" thickBot="1">
      <c r="A12" s="15" t="s">
        <v>3</v>
      </c>
      <c r="B12" s="64"/>
      <c r="C12" s="16" t="s">
        <v>9</v>
      </c>
      <c r="D12" s="51" t="s">
        <v>10</v>
      </c>
      <c r="E12" s="51" t="s">
        <v>10</v>
      </c>
      <c r="F12" s="58" t="s">
        <v>11</v>
      </c>
      <c r="G12" s="58" t="s">
        <v>12</v>
      </c>
      <c r="H12" s="59" t="s">
        <v>33</v>
      </c>
      <c r="I12" s="60" t="s">
        <v>35</v>
      </c>
      <c r="J12" s="61" t="s">
        <v>34</v>
      </c>
      <c r="K12" s="60" t="s">
        <v>36</v>
      </c>
    </row>
    <row r="13" spans="1:11" s="10" customFormat="1" ht="30.75">
      <c r="A13" s="17">
        <v>1</v>
      </c>
      <c r="B13" s="42" t="s">
        <v>13</v>
      </c>
      <c r="C13" s="18">
        <f aca="true" t="shared" si="0" ref="C13:C19">SUM(D13:E13)</f>
        <v>221</v>
      </c>
      <c r="D13" s="18">
        <v>158</v>
      </c>
      <c r="E13" s="18">
        <v>63</v>
      </c>
      <c r="F13" s="19">
        <f aca="true" t="shared" si="1" ref="F13:F19">D13*$E$24</f>
        <v>9313.280776228017</v>
      </c>
      <c r="G13" s="19">
        <f aca="true" t="shared" si="2" ref="G13:G19">E13*$E$25</f>
        <v>17979.56467272158</v>
      </c>
      <c r="H13" s="55">
        <f aca="true" t="shared" si="3" ref="H13:H19">F13+G13</f>
        <v>27292.845448949596</v>
      </c>
      <c r="I13" s="62">
        <f>H13/3</f>
        <v>9097.615149649866</v>
      </c>
      <c r="J13" s="62">
        <f>H13/3</f>
        <v>9097.615149649866</v>
      </c>
      <c r="K13" s="62">
        <f>H13/3</f>
        <v>9097.615149649866</v>
      </c>
    </row>
    <row r="14" spans="1:11" s="10" customFormat="1" ht="30.75">
      <c r="A14" s="20">
        <v>2</v>
      </c>
      <c r="B14" s="43" t="s">
        <v>14</v>
      </c>
      <c r="C14" s="18">
        <f t="shared" si="0"/>
        <v>248</v>
      </c>
      <c r="D14" s="18">
        <v>218</v>
      </c>
      <c r="E14" s="18">
        <v>30</v>
      </c>
      <c r="F14" s="19">
        <f t="shared" si="1"/>
        <v>12849.969678593086</v>
      </c>
      <c r="G14" s="21">
        <f t="shared" si="2"/>
        <v>8561.697463200751</v>
      </c>
      <c r="H14" s="56">
        <f t="shared" si="3"/>
        <v>21411.667141793838</v>
      </c>
      <c r="I14" s="62">
        <f aca="true" t="shared" si="4" ref="I14:I19">H14/3</f>
        <v>7137.222380597946</v>
      </c>
      <c r="J14" s="62">
        <f aca="true" t="shared" si="5" ref="J14:J19">H14/3</f>
        <v>7137.222380597946</v>
      </c>
      <c r="K14" s="62">
        <f aca="true" t="shared" si="6" ref="K14:K19">H14/3</f>
        <v>7137.222380597946</v>
      </c>
    </row>
    <row r="15" spans="1:11" s="10" customFormat="1" ht="30.75">
      <c r="A15" s="20">
        <v>3</v>
      </c>
      <c r="B15" s="43" t="s">
        <v>15</v>
      </c>
      <c r="C15" s="18">
        <f t="shared" si="0"/>
        <v>506.88</v>
      </c>
      <c r="D15" s="18">
        <v>390</v>
      </c>
      <c r="E15" s="18">
        <v>116.88</v>
      </c>
      <c r="F15" s="19">
        <f t="shared" si="1"/>
        <v>22988.47786537295</v>
      </c>
      <c r="G15" s="21">
        <f t="shared" si="2"/>
        <v>33356.373316630124</v>
      </c>
      <c r="H15" s="56">
        <f t="shared" si="3"/>
        <v>56344.851182003076</v>
      </c>
      <c r="I15" s="62">
        <f t="shared" si="4"/>
        <v>18781.617060667693</v>
      </c>
      <c r="J15" s="62">
        <f t="shared" si="5"/>
        <v>18781.617060667693</v>
      </c>
      <c r="K15" s="62">
        <f t="shared" si="6"/>
        <v>18781.617060667693</v>
      </c>
    </row>
    <row r="16" spans="1:11" s="10" customFormat="1" ht="30.75">
      <c r="A16" s="20">
        <v>4</v>
      </c>
      <c r="B16" s="43" t="s">
        <v>16</v>
      </c>
      <c r="C16" s="18">
        <f t="shared" si="0"/>
        <v>311</v>
      </c>
      <c r="D16" s="53">
        <v>249</v>
      </c>
      <c r="E16" s="18">
        <v>62</v>
      </c>
      <c r="F16" s="19">
        <f t="shared" si="1"/>
        <v>14677.25894481504</v>
      </c>
      <c r="G16" s="21">
        <f t="shared" si="2"/>
        <v>17694.174757281555</v>
      </c>
      <c r="H16" s="56">
        <f t="shared" si="3"/>
        <v>32371.433702096594</v>
      </c>
      <c r="I16" s="62">
        <f t="shared" si="4"/>
        <v>10790.477900698865</v>
      </c>
      <c r="J16" s="62">
        <f t="shared" si="5"/>
        <v>10790.477900698865</v>
      </c>
      <c r="K16" s="62">
        <f t="shared" si="6"/>
        <v>10790.477900698865</v>
      </c>
    </row>
    <row r="17" spans="1:11" s="10" customFormat="1" ht="30.75">
      <c r="A17" s="20">
        <v>5</v>
      </c>
      <c r="B17" s="43" t="s">
        <v>17</v>
      </c>
      <c r="C17" s="18">
        <f t="shared" si="0"/>
        <v>266</v>
      </c>
      <c r="D17" s="18">
        <v>219</v>
      </c>
      <c r="E17" s="18">
        <v>47</v>
      </c>
      <c r="F17" s="19">
        <f t="shared" si="1"/>
        <v>12908.914493632505</v>
      </c>
      <c r="G17" s="21">
        <f t="shared" si="2"/>
        <v>13413.326025681177</v>
      </c>
      <c r="H17" s="56">
        <f t="shared" si="3"/>
        <v>26322.24051931368</v>
      </c>
      <c r="I17" s="62">
        <f t="shared" si="4"/>
        <v>8774.08017310456</v>
      </c>
      <c r="J17" s="62">
        <f t="shared" si="5"/>
        <v>8774.08017310456</v>
      </c>
      <c r="K17" s="62">
        <f t="shared" si="6"/>
        <v>8774.08017310456</v>
      </c>
    </row>
    <row r="18" spans="1:11" s="10" customFormat="1" ht="30.75">
      <c r="A18" s="22">
        <v>6</v>
      </c>
      <c r="B18" s="44" t="s">
        <v>18</v>
      </c>
      <c r="C18" s="18">
        <f t="shared" si="0"/>
        <v>385</v>
      </c>
      <c r="D18" s="18">
        <v>285</v>
      </c>
      <c r="E18" s="18">
        <v>100</v>
      </c>
      <c r="F18" s="19">
        <f t="shared" si="1"/>
        <v>16799.27228623408</v>
      </c>
      <c r="G18" s="21">
        <f t="shared" si="2"/>
        <v>28538.991544002503</v>
      </c>
      <c r="H18" s="56">
        <f t="shared" si="3"/>
        <v>45338.26383023658</v>
      </c>
      <c r="I18" s="62">
        <f t="shared" si="4"/>
        <v>15112.75461007886</v>
      </c>
      <c r="J18" s="62">
        <f t="shared" si="5"/>
        <v>15112.75461007886</v>
      </c>
      <c r="K18" s="62">
        <f t="shared" si="6"/>
        <v>15112.75461007886</v>
      </c>
    </row>
    <row r="19" spans="1:11" s="10" customFormat="1" ht="31.5" thickBot="1">
      <c r="A19" s="20">
        <v>7</v>
      </c>
      <c r="B19" s="43" t="s">
        <v>4</v>
      </c>
      <c r="C19" s="18">
        <f t="shared" si="0"/>
        <v>222</v>
      </c>
      <c r="D19" s="18">
        <v>130</v>
      </c>
      <c r="E19" s="18">
        <v>92</v>
      </c>
      <c r="F19" s="19">
        <f t="shared" si="1"/>
        <v>7662.825955124317</v>
      </c>
      <c r="G19" s="21">
        <f t="shared" si="2"/>
        <v>26255.872220482306</v>
      </c>
      <c r="H19" s="56">
        <f t="shared" si="3"/>
        <v>33918.69817560662</v>
      </c>
      <c r="I19" s="62">
        <f t="shared" si="4"/>
        <v>11306.232725202208</v>
      </c>
      <c r="J19" s="62">
        <f t="shared" si="5"/>
        <v>11306.232725202208</v>
      </c>
      <c r="K19" s="62">
        <f t="shared" si="6"/>
        <v>11306.232725202208</v>
      </c>
    </row>
    <row r="20" spans="1:11" s="10" customFormat="1" ht="31.5" thickBot="1">
      <c r="A20" s="24"/>
      <c r="B20" s="45" t="s">
        <v>2</v>
      </c>
      <c r="C20" s="25">
        <f aca="true" t="shared" si="7" ref="C20:H20">SUM(C13:C19)</f>
        <v>2159.88</v>
      </c>
      <c r="D20" s="25">
        <f t="shared" si="7"/>
        <v>1649</v>
      </c>
      <c r="E20" s="25">
        <f t="shared" si="7"/>
        <v>510.88</v>
      </c>
      <c r="F20" s="25">
        <f t="shared" si="7"/>
        <v>97200</v>
      </c>
      <c r="G20" s="25">
        <f t="shared" si="7"/>
        <v>145800</v>
      </c>
      <c r="H20" s="57">
        <f t="shared" si="7"/>
        <v>242999.99999999994</v>
      </c>
      <c r="I20" s="62">
        <f>SUM(I13:I19)</f>
        <v>80999.99999999999</v>
      </c>
      <c r="J20" s="62">
        <f>SUM(J13:J19)</f>
        <v>80999.99999999999</v>
      </c>
      <c r="K20" s="62">
        <f>SUM(K13:K19)</f>
        <v>80999.99999999999</v>
      </c>
    </row>
    <row r="21" spans="1:15" s="10" customFormat="1" ht="23.25">
      <c r="A21" s="23"/>
      <c r="B21" s="23"/>
      <c r="C21" s="26"/>
      <c r="D21" s="27"/>
      <c r="E21" s="27"/>
      <c r="F21" s="28"/>
      <c r="G21" s="28"/>
      <c r="H21" s="4"/>
      <c r="I21" s="4"/>
      <c r="J21" s="4"/>
      <c r="K21" s="4"/>
      <c r="L21" s="4"/>
      <c r="M21" s="4"/>
      <c r="N21" s="4"/>
      <c r="O21" s="6"/>
    </row>
    <row r="22" spans="1:18" s="10" customFormat="1" ht="23.25">
      <c r="A22" s="11"/>
      <c r="B22" s="29" t="s">
        <v>30</v>
      </c>
      <c r="C22" s="30">
        <v>243000</v>
      </c>
      <c r="D22" s="28"/>
      <c r="E22" s="28"/>
      <c r="F22" s="28"/>
      <c r="G22" s="28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</row>
    <row r="23" spans="1:18" s="10" customFormat="1" ht="23.25">
      <c r="A23" s="11"/>
      <c r="B23" s="31"/>
      <c r="C23" s="32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</row>
    <row r="24" spans="1:18" s="10" customFormat="1" ht="23.25">
      <c r="A24" s="11"/>
      <c r="B24" s="33" t="s">
        <v>31</v>
      </c>
      <c r="C24" s="34">
        <v>0.4</v>
      </c>
      <c r="D24" s="35">
        <f>C26*40%</f>
        <v>97200</v>
      </c>
      <c r="E24" s="35">
        <f>D24/D20</f>
        <v>58.944815039417826</v>
      </c>
      <c r="F24" s="36" t="s">
        <v>19</v>
      </c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</row>
    <row r="25" spans="1:18" s="10" customFormat="1" ht="27.75">
      <c r="A25" s="11"/>
      <c r="B25" s="38"/>
      <c r="C25" s="34">
        <v>0.6</v>
      </c>
      <c r="D25" s="35">
        <f>C26*60%</f>
        <v>145800</v>
      </c>
      <c r="E25" s="35">
        <f>D25/E20</f>
        <v>285.38991544002505</v>
      </c>
      <c r="F25" s="39" t="s">
        <v>20</v>
      </c>
      <c r="G25" s="33"/>
      <c r="H25" s="11"/>
      <c r="I25" s="4"/>
      <c r="J25" s="4"/>
      <c r="K25" s="4"/>
      <c r="L25" s="4"/>
      <c r="M25" s="4"/>
      <c r="N25" s="4"/>
      <c r="O25" s="4"/>
      <c r="P25" s="4"/>
      <c r="Q25" s="4"/>
      <c r="R25" s="6"/>
    </row>
    <row r="26" spans="2:12" ht="27.75">
      <c r="B26" s="48" t="s">
        <v>31</v>
      </c>
      <c r="C26" s="40">
        <v>243000</v>
      </c>
      <c r="D26" s="41"/>
      <c r="G26" s="4"/>
      <c r="L26" s="6"/>
    </row>
    <row r="27" spans="2:12" ht="23.25">
      <c r="B27" s="49"/>
      <c r="C27" s="50"/>
      <c r="D27" s="4"/>
      <c r="E27" s="4"/>
      <c r="F27" s="4"/>
      <c r="G27" s="4"/>
      <c r="L27" s="6"/>
    </row>
    <row r="28" spans="2:12" ht="23.25">
      <c r="B28" s="49"/>
      <c r="C28" s="50"/>
      <c r="D28" s="4"/>
      <c r="E28" s="4"/>
      <c r="F28" s="4"/>
      <c r="G28" s="4"/>
      <c r="L28" s="6"/>
    </row>
    <row r="29" spans="2:12" ht="26.25">
      <c r="B29" s="1" t="s">
        <v>6</v>
      </c>
      <c r="C29" s="4"/>
      <c r="L29" s="6"/>
    </row>
    <row r="30" spans="2:12" ht="26.25">
      <c r="B30" s="1" t="s">
        <v>7</v>
      </c>
      <c r="C30" s="4"/>
      <c r="L30" s="6"/>
    </row>
  </sheetData>
  <mergeCells count="4">
    <mergeCell ref="B11:B12"/>
    <mergeCell ref="B8:H8"/>
    <mergeCell ref="B9:H9"/>
    <mergeCell ref="F11:K11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cosma</cp:lastModifiedBy>
  <cp:lastPrinted>2014-12-30T08:20:47Z</cp:lastPrinted>
  <dcterms:created xsi:type="dcterms:W3CDTF">2011-01-17T06:44:30Z</dcterms:created>
  <dcterms:modified xsi:type="dcterms:W3CDTF">2014-12-30T08:21:22Z</dcterms:modified>
  <cp:category/>
  <cp:version/>
  <cp:contentType/>
  <cp:contentStatus/>
</cp:coreProperties>
</file>