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mai-dec 2015" sheetId="1" r:id="rId1"/>
    <sheet name="NOV-DEC" sheetId="2" r:id="rId2"/>
    <sheet name="IULIE-OCT" sheetId="3" r:id="rId3"/>
    <sheet name="LUNA MAI IUNIE 2015" sheetId="4" r:id="rId4"/>
    <sheet name="PUNCTAJE 2015 " sheetId="5" r:id="rId5"/>
  </sheets>
  <definedNames>
    <definedName name="_xlnm.Print_Area" localSheetId="2">'IULIE-OCT'!$A$1:$J$34</definedName>
    <definedName name="_xlnm.Print_Area" localSheetId="3">'LUNA MAI IUNIE 2015'!$A$1:$J$34</definedName>
    <definedName name="_xlnm.Print_Area" localSheetId="0">'mai-dec 2015'!$A$1:$S$26</definedName>
    <definedName name="_xlnm.Print_Area" localSheetId="1">'NOV-DEC'!$A$1:$J$33</definedName>
    <definedName name="_xlnm.Print_Area" localSheetId="4">'PUNCTAJE 2015 '!$A$1:$J$28</definedName>
  </definedNames>
  <calcPr fullCalcOnLoad="1"/>
</workbook>
</file>

<file path=xl/sharedStrings.xml><?xml version="1.0" encoding="utf-8"?>
<sst xmlns="http://schemas.openxmlformats.org/spreadsheetml/2006/main" count="142" uniqueCount="59">
  <si>
    <t>Nr.</t>
  </si>
  <si>
    <t>DENUMIRE FURNIZOR</t>
  </si>
  <si>
    <t>TOTAL</t>
  </si>
  <si>
    <t>AUG</t>
  </si>
  <si>
    <t>SEPT</t>
  </si>
  <si>
    <t>OCT</t>
  </si>
  <si>
    <t>NOV</t>
  </si>
  <si>
    <t>DEC</t>
  </si>
  <si>
    <t>crt.</t>
  </si>
  <si>
    <t>FIZIOMED BIRLAD</t>
  </si>
  <si>
    <t>FIZIO-CENTER BIRLAD</t>
  </si>
  <si>
    <t>MEDINOVA SRL BIRLAD</t>
  </si>
  <si>
    <t xml:space="preserve">INTOCMIT </t>
  </si>
  <si>
    <t>EC. COSMA MARIAN</t>
  </si>
  <si>
    <t xml:space="preserve">MAI </t>
  </si>
  <si>
    <t>IUN</t>
  </si>
  <si>
    <t xml:space="preserve">IUL </t>
  </si>
  <si>
    <t>ANEXA 1</t>
  </si>
  <si>
    <t>AMBULATORIUL RECUPERARE  2015</t>
  </si>
  <si>
    <t>CAS VASLUI</t>
  </si>
  <si>
    <t>VALORI DE CONTRACT MAI-DECEMBRIE 2015</t>
  </si>
  <si>
    <t>SOC.CIV.MEDICALA BARLAD</t>
  </si>
  <si>
    <t>SOC.CIV.MEDICALA BIRLAD</t>
  </si>
  <si>
    <t>BIOANALIZA VASLUI</t>
  </si>
  <si>
    <t>RECUMED VASLUI</t>
  </si>
  <si>
    <t>MEDICAL TERAPY NEGRESTI</t>
  </si>
  <si>
    <t>CASA DE ASIGURARI DE SANATATE VASLUI</t>
  </si>
  <si>
    <t xml:space="preserve">                                ASISTENTA MEDICALA DE SPECIALITATE RECUPERARE -REABILITARE A SANATATII IN AMBULATORIU</t>
  </si>
  <si>
    <t>PUNCTAJE 2015</t>
  </si>
  <si>
    <t>40% res tehnice</t>
  </si>
  <si>
    <t>60% res umane</t>
  </si>
  <si>
    <t>PUNCTE</t>
  </si>
  <si>
    <t>puncte</t>
  </si>
  <si>
    <t>BIOANALIZA SRL VASLUI</t>
  </si>
  <si>
    <t>MEDICAL TERAPY SRL VASLUI</t>
  </si>
  <si>
    <t>RECUMED SRL VASLUI</t>
  </si>
  <si>
    <t>FIZIOMED SRL BIRLAD</t>
  </si>
  <si>
    <t>FIZIO-CENTER SRL BIRLAD</t>
  </si>
  <si>
    <t>Intocmit,</t>
  </si>
  <si>
    <t>Cons.Cosma Marian</t>
  </si>
  <si>
    <t>VALORI CONTRACT  MAI-IUNIE 2015</t>
  </si>
  <si>
    <t>SUPLIM. Valori contract                LUNAR  MAI-IUNIE 2015</t>
  </si>
  <si>
    <t>VALOARE RES TEHNICE</t>
  </si>
  <si>
    <t>VALOARE RES UMANE</t>
  </si>
  <si>
    <t>LUNAR            MAI-IUNIE 2015</t>
  </si>
  <si>
    <t xml:space="preserve"> CREDIT DE ANGAJAMENT  APRILIE 2015</t>
  </si>
  <si>
    <t>RESURSE TEHNICE</t>
  </si>
  <si>
    <t>val punct res tehnice</t>
  </si>
  <si>
    <t>RESURSE UMANE</t>
  </si>
  <si>
    <t>val punct res umane</t>
  </si>
  <si>
    <t>LUNAR MAI - IUNIE 2015</t>
  </si>
  <si>
    <t>VALORI CONTRACT IULIE-OCTOMBRIE 2015</t>
  </si>
  <si>
    <t>SUPLIM. Valori contract LUNAR IULIE-OCT 2015</t>
  </si>
  <si>
    <t>SUPLIMENTARE APRILIE 2015</t>
  </si>
  <si>
    <t>LUNAR IULIE-OCT 2015</t>
  </si>
  <si>
    <t>VALORI CONTRACT NOIEMBRIE -DECEMBRIE 2015</t>
  </si>
  <si>
    <t>SUPLIM. Valori contract LUNAR NOV DEC  2015</t>
  </si>
  <si>
    <t>LUNAR NOV -DEC 2015</t>
  </si>
  <si>
    <t>LUNAR NOIEMBRIE-DECEMBRIE  2015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</si>
</sst>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25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24"/>
      <name val="Arial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" fontId="12" fillId="0" borderId="0" xfId="0" applyNumberFormat="1" applyFont="1" applyAlignment="1">
      <alignment/>
    </xf>
    <xf numFmtId="0" fontId="2" fillId="0" borderId="0" xfId="0" applyFont="1" applyAlignment="1">
      <alignment/>
    </xf>
    <xf numFmtId="4" fontId="17" fillId="0" borderId="2" xfId="21" applyNumberFormat="1" applyFont="1" applyFill="1" applyBorder="1" applyAlignment="1">
      <alignment horizontal="right"/>
      <protection/>
    </xf>
    <xf numFmtId="4" fontId="17" fillId="0" borderId="2" xfId="21" applyNumberFormat="1" applyFont="1" applyBorder="1">
      <alignment/>
      <protection/>
    </xf>
    <xf numFmtId="4" fontId="17" fillId="0" borderId="2" xfId="21" applyNumberFormat="1" applyFont="1" applyFill="1" applyBorder="1">
      <alignment/>
      <protection/>
    </xf>
    <xf numFmtId="4" fontId="17" fillId="0" borderId="3" xfId="21" applyNumberFormat="1" applyFont="1" applyBorder="1">
      <alignment/>
      <protection/>
    </xf>
    <xf numFmtId="4" fontId="17" fillId="0" borderId="4" xfId="21" applyNumberFormat="1" applyFont="1" applyFill="1" applyBorder="1">
      <alignment/>
      <protection/>
    </xf>
    <xf numFmtId="4" fontId="17" fillId="0" borderId="4" xfId="21" applyNumberFormat="1" applyFont="1" applyBorder="1">
      <alignment/>
      <protection/>
    </xf>
    <xf numFmtId="4" fontId="17" fillId="0" borderId="5" xfId="21" applyNumberFormat="1" applyFont="1" applyBorder="1">
      <alignment/>
      <protection/>
    </xf>
    <xf numFmtId="4" fontId="17" fillId="0" borderId="6" xfId="21" applyNumberFormat="1" applyFont="1" applyFill="1" applyBorder="1">
      <alignment/>
      <protection/>
    </xf>
    <xf numFmtId="4" fontId="17" fillId="0" borderId="6" xfId="21" applyNumberFormat="1" applyFont="1" applyBorder="1">
      <alignment/>
      <protection/>
    </xf>
    <xf numFmtId="4" fontId="17" fillId="0" borderId="7" xfId="21" applyNumberFormat="1" applyFont="1" applyBorder="1">
      <alignment/>
      <protection/>
    </xf>
    <xf numFmtId="4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0" borderId="0" xfId="21" applyFont="1">
      <alignment/>
      <protection/>
    </xf>
    <xf numFmtId="0" fontId="19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18" fillId="0" borderId="0" xfId="21" applyFont="1" applyFill="1" applyAlignment="1">
      <alignment horizontal="center"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0" fillId="0" borderId="9" xfId="21" applyFont="1" applyBorder="1" applyAlignment="1">
      <alignment horizontal="center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2" borderId="12" xfId="21" applyFont="1" applyFill="1" applyBorder="1" applyAlignment="1">
      <alignment horizontal="center" vertical="center" wrapText="1"/>
      <protection/>
    </xf>
    <xf numFmtId="0" fontId="20" fillId="2" borderId="9" xfId="21" applyFont="1" applyFill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1" fillId="0" borderId="14" xfId="21" applyFont="1" applyBorder="1" applyAlignment="1">
      <alignment horizontal="center"/>
      <protection/>
    </xf>
    <xf numFmtId="0" fontId="21" fillId="0" borderId="17" xfId="21" applyFont="1" applyBorder="1">
      <alignment/>
      <protection/>
    </xf>
    <xf numFmtId="4" fontId="21" fillId="0" borderId="17" xfId="21" applyNumberFormat="1" applyFont="1" applyFill="1" applyBorder="1" applyAlignment="1">
      <alignment horizontal="right"/>
      <protection/>
    </xf>
    <xf numFmtId="4" fontId="21" fillId="0" borderId="14" xfId="21" applyNumberFormat="1" applyFont="1" applyFill="1" applyBorder="1" applyAlignment="1">
      <alignment horizontal="right"/>
      <protection/>
    </xf>
    <xf numFmtId="0" fontId="21" fillId="0" borderId="15" xfId="21" applyFont="1" applyBorder="1" applyAlignment="1">
      <alignment horizontal="center"/>
      <protection/>
    </xf>
    <xf numFmtId="0" fontId="21" fillId="0" borderId="13" xfId="21" applyFont="1" applyBorder="1">
      <alignment/>
      <protection/>
    </xf>
    <xf numFmtId="0" fontId="21" fillId="0" borderId="15" xfId="21" applyFont="1" applyFill="1" applyBorder="1" applyAlignment="1">
      <alignment horizontal="center"/>
      <protection/>
    </xf>
    <xf numFmtId="0" fontId="21" fillId="0" borderId="20" xfId="21" applyFont="1" applyFill="1" applyBorder="1">
      <alignment/>
      <protection/>
    </xf>
    <xf numFmtId="0" fontId="21" fillId="0" borderId="1" xfId="21" applyFont="1" applyBorder="1">
      <alignment/>
      <protection/>
    </xf>
    <xf numFmtId="0" fontId="20" fillId="0" borderId="19" xfId="21" applyFont="1" applyBorder="1" applyAlignment="1">
      <alignment horizontal="center"/>
      <protection/>
    </xf>
    <xf numFmtId="4" fontId="20" fillId="0" borderId="19" xfId="21" applyNumberFormat="1" applyFont="1" applyBorder="1" applyAlignment="1">
      <alignment horizontal="right"/>
      <protection/>
    </xf>
    <xf numFmtId="4" fontId="20" fillId="0" borderId="1" xfId="21" applyNumberFormat="1" applyFont="1" applyBorder="1" applyAlignment="1">
      <alignment horizontal="right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4" fontId="5" fillId="0" borderId="0" xfId="21" applyNumberFormat="1" applyFont="1" applyFill="1">
      <alignment/>
      <protection/>
    </xf>
    <xf numFmtId="4" fontId="3" fillId="0" borderId="0" xfId="21" applyNumberFormat="1" applyFont="1">
      <alignment/>
      <protection/>
    </xf>
    <xf numFmtId="0" fontId="1" fillId="0" borderId="0" xfId="21" applyFont="1">
      <alignment/>
      <protection/>
    </xf>
    <xf numFmtId="4" fontId="3" fillId="0" borderId="0" xfId="21" applyNumberFormat="1" applyFont="1">
      <alignment/>
      <protection/>
    </xf>
    <xf numFmtId="17" fontId="20" fillId="2" borderId="19" xfId="21" applyNumberFormat="1" applyFont="1" applyFill="1" applyBorder="1" applyAlignment="1">
      <alignment horizontal="center" wrapText="1"/>
      <protection/>
    </xf>
    <xf numFmtId="17" fontId="20" fillId="2" borderId="21" xfId="21" applyNumberFormat="1" applyFont="1" applyFill="1" applyBorder="1" applyAlignment="1">
      <alignment horizontal="center" wrapText="1"/>
      <protection/>
    </xf>
    <xf numFmtId="17" fontId="20" fillId="2" borderId="8" xfId="21" applyNumberFormat="1" applyFont="1" applyFill="1" applyBorder="1" applyAlignment="1">
      <alignment horizontal="center" wrapText="1"/>
      <protection/>
    </xf>
    <xf numFmtId="0" fontId="7" fillId="0" borderId="18" xfId="21" applyFont="1" applyBorder="1" applyAlignment="1">
      <alignment horizontal="center" wrapText="1"/>
      <protection/>
    </xf>
    <xf numFmtId="0" fontId="5" fillId="2" borderId="1" xfId="21" applyFont="1" applyFill="1" applyBorder="1" applyAlignment="1">
      <alignment horizontal="center" wrapText="1"/>
      <protection/>
    </xf>
    <xf numFmtId="4" fontId="23" fillId="0" borderId="17" xfId="21" applyNumberFormat="1" applyFont="1" applyBorder="1">
      <alignment/>
      <protection/>
    </xf>
    <xf numFmtId="4" fontId="23" fillId="2" borderId="14" xfId="21" applyNumberFormat="1" applyFont="1" applyFill="1" applyBorder="1">
      <alignment/>
      <protection/>
    </xf>
    <xf numFmtId="4" fontId="23" fillId="0" borderId="13" xfId="21" applyNumberFormat="1" applyFont="1" applyBorder="1">
      <alignment/>
      <protection/>
    </xf>
    <xf numFmtId="4" fontId="23" fillId="2" borderId="15" xfId="21" applyNumberFormat="1" applyFont="1" applyFill="1" applyBorder="1">
      <alignment/>
      <protection/>
    </xf>
    <xf numFmtId="4" fontId="20" fillId="0" borderId="17" xfId="21" applyNumberFormat="1" applyFont="1" applyFill="1" applyBorder="1" applyAlignment="1">
      <alignment horizontal="right"/>
      <protection/>
    </xf>
    <xf numFmtId="4" fontId="23" fillId="2" borderId="1" xfId="21" applyNumberFormat="1" applyFont="1" applyFill="1" applyBorder="1">
      <alignment/>
      <protection/>
    </xf>
    <xf numFmtId="0" fontId="6" fillId="3" borderId="0" xfId="21" applyFont="1" applyFill="1">
      <alignment/>
      <protection/>
    </xf>
    <xf numFmtId="4" fontId="5" fillId="3" borderId="0" xfId="21" applyNumberFormat="1" applyFont="1" applyFill="1" applyAlignment="1">
      <alignment horizontal="center"/>
      <protection/>
    </xf>
    <xf numFmtId="0" fontId="6" fillId="0" borderId="0" xfId="21" applyFont="1" applyFill="1">
      <alignment/>
      <protection/>
    </xf>
    <xf numFmtId="4" fontId="6" fillId="0" borderId="0" xfId="21" applyNumberFormat="1" applyFont="1" applyFill="1" applyAlignment="1">
      <alignment horizontal="center"/>
      <protection/>
    </xf>
    <xf numFmtId="17" fontId="7" fillId="0" borderId="0" xfId="21" applyNumberFormat="1" applyFont="1">
      <alignment/>
      <protection/>
    </xf>
    <xf numFmtId="10" fontId="6" fillId="0" borderId="0" xfId="21" applyNumberFormat="1" applyFont="1" applyAlignment="1">
      <alignment horizontal="center"/>
      <protection/>
    </xf>
    <xf numFmtId="4" fontId="5" fillId="0" borderId="0" xfId="21" applyNumberFormat="1" applyFont="1">
      <alignment/>
      <protection/>
    </xf>
    <xf numFmtId="4" fontId="6" fillId="0" borderId="0" xfId="21" applyNumberFormat="1" applyFont="1" applyFill="1">
      <alignment/>
      <protection/>
    </xf>
    <xf numFmtId="4" fontId="6" fillId="0" borderId="0" xfId="21" applyNumberFormat="1" applyFont="1">
      <alignment/>
      <protection/>
    </xf>
    <xf numFmtId="4" fontId="7" fillId="0" borderId="0" xfId="21" applyNumberFormat="1" applyFont="1">
      <alignment/>
      <protection/>
    </xf>
    <xf numFmtId="10" fontId="6" fillId="0" borderId="0" xfId="21" applyNumberFormat="1" applyFont="1">
      <alignment/>
      <protection/>
    </xf>
    <xf numFmtId="17" fontId="24" fillId="2" borderId="0" xfId="21" applyNumberFormat="1" applyFont="1" applyFill="1">
      <alignment/>
      <protection/>
    </xf>
    <xf numFmtId="4" fontId="24" fillId="2" borderId="0" xfId="21" applyNumberFormat="1" applyFont="1" applyFill="1">
      <alignment/>
      <protection/>
    </xf>
    <xf numFmtId="0" fontId="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60"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2" max="2" width="49.7109375" style="2" customWidth="1"/>
    <col min="3" max="3" width="24.140625" style="12" customWidth="1"/>
    <col min="4" max="4" width="18.8515625" style="12" customWidth="1"/>
    <col min="5" max="5" width="18.7109375" style="12" customWidth="1"/>
    <col min="6" max="6" width="20.421875" style="16" customWidth="1"/>
    <col min="7" max="7" width="19.8515625" style="0" customWidth="1"/>
    <col min="8" max="8" width="19.57421875" style="0" customWidth="1"/>
    <col min="9" max="9" width="20.57421875" style="0" customWidth="1"/>
    <col min="10" max="10" width="19.57421875" style="0" customWidth="1"/>
    <col min="11" max="11" width="18.28125" style="0" customWidth="1"/>
    <col min="12" max="12" width="19.7109375" style="0" customWidth="1"/>
    <col min="13" max="13" width="19.8515625" style="0" customWidth="1"/>
    <col min="14" max="15" width="18.7109375" style="0" customWidth="1"/>
    <col min="16" max="16" width="18.140625" style="0" customWidth="1"/>
    <col min="17" max="17" width="20.421875" style="0" customWidth="1"/>
    <col min="18" max="18" width="16.421875" style="0" customWidth="1"/>
    <col min="19" max="19" width="23.00390625" style="11" customWidth="1"/>
  </cols>
  <sheetData>
    <row r="1" spans="1:19" ht="23.25">
      <c r="A1" s="1" t="s">
        <v>19</v>
      </c>
      <c r="S1" s="11" t="s">
        <v>17</v>
      </c>
    </row>
    <row r="3" spans="6:18" ht="23.25">
      <c r="F3" s="13"/>
      <c r="G3" s="9"/>
      <c r="H3" s="5"/>
      <c r="I3" s="5"/>
      <c r="K3" s="5"/>
      <c r="L3" s="5"/>
      <c r="M3" s="5"/>
      <c r="N3" s="5"/>
      <c r="O3" s="4"/>
      <c r="P3" s="4"/>
      <c r="Q3" s="4"/>
      <c r="R3" s="4"/>
    </row>
    <row r="4" spans="2:18" ht="23.25">
      <c r="B4" s="5" t="s">
        <v>18</v>
      </c>
      <c r="F4" s="13"/>
      <c r="G4" s="9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2:18" ht="23.25">
      <c r="B5" s="5" t="s">
        <v>20</v>
      </c>
      <c r="F5" s="13"/>
      <c r="G5" s="9"/>
      <c r="H5" s="5"/>
      <c r="I5" s="5"/>
      <c r="J5" s="5"/>
      <c r="K5" s="5"/>
      <c r="L5" s="5"/>
      <c r="M5" s="5"/>
      <c r="N5" s="5"/>
      <c r="O5" s="2"/>
      <c r="P5" s="2"/>
      <c r="Q5" s="2"/>
      <c r="R5" s="2"/>
    </row>
    <row r="6" spans="2:18" ht="23.25">
      <c r="B6" s="5"/>
      <c r="F6" s="13"/>
      <c r="G6" s="9"/>
      <c r="H6" s="5"/>
      <c r="I6" s="5"/>
      <c r="J6" s="5"/>
      <c r="K6" s="5"/>
      <c r="L6" s="5"/>
      <c r="M6" s="5"/>
      <c r="N6" s="5"/>
      <c r="O6" s="2"/>
      <c r="P6" s="2"/>
      <c r="Q6" s="2"/>
      <c r="R6" s="2"/>
    </row>
    <row r="7" spans="6:18" ht="24" thickBot="1">
      <c r="F7" s="1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23.25" customHeight="1">
      <c r="A8" s="37" t="s">
        <v>0</v>
      </c>
      <c r="B8" s="30" t="s">
        <v>1</v>
      </c>
      <c r="C8" s="32" t="s">
        <v>14</v>
      </c>
      <c r="D8" s="32" t="s">
        <v>15</v>
      </c>
      <c r="E8" s="32" t="s">
        <v>16</v>
      </c>
      <c r="F8" s="32" t="s">
        <v>3</v>
      </c>
      <c r="G8" s="32" t="s">
        <v>4</v>
      </c>
      <c r="H8" s="33" t="s">
        <v>5</v>
      </c>
      <c r="I8" s="33" t="s">
        <v>6</v>
      </c>
      <c r="J8" s="33" t="s">
        <v>7</v>
      </c>
      <c r="S8"/>
    </row>
    <row r="9" spans="1:10" s="3" customFormat="1" ht="24" thickBot="1">
      <c r="A9" s="43" t="s">
        <v>8</v>
      </c>
      <c r="B9" s="31"/>
      <c r="C9" s="35"/>
      <c r="D9" s="35"/>
      <c r="E9" s="35"/>
      <c r="F9" s="35"/>
      <c r="G9" s="35"/>
      <c r="H9" s="34"/>
      <c r="I9" s="34"/>
      <c r="J9" s="34"/>
    </row>
    <row r="10" spans="1:19" ht="23.25">
      <c r="A10" s="42">
        <v>1</v>
      </c>
      <c r="B10" s="39" t="s">
        <v>23</v>
      </c>
      <c r="C10" s="19">
        <v>12887.303924417378</v>
      </c>
      <c r="D10" s="19">
        <v>12887.303924417378</v>
      </c>
      <c r="E10" s="20">
        <v>12273.622785159409</v>
      </c>
      <c r="F10" s="21">
        <v>12273.622785159409</v>
      </c>
      <c r="G10" s="20">
        <v>12273.622785159409</v>
      </c>
      <c r="H10" s="20">
        <v>12273.622785159409</v>
      </c>
      <c r="I10" s="20">
        <v>4479.872316583185</v>
      </c>
      <c r="J10" s="22">
        <v>4479.872316583185</v>
      </c>
      <c r="S10"/>
    </row>
    <row r="11" spans="1:19" ht="23.25">
      <c r="A11" s="38">
        <v>2</v>
      </c>
      <c r="B11" s="40" t="s">
        <v>25</v>
      </c>
      <c r="C11" s="19">
        <v>11192.83573384841</v>
      </c>
      <c r="D11" s="19">
        <v>11192.83573384841</v>
      </c>
      <c r="E11" s="20">
        <v>10659.843556046104</v>
      </c>
      <c r="F11" s="23">
        <v>10659.843556046104</v>
      </c>
      <c r="G11" s="24">
        <v>10659.843556046104</v>
      </c>
      <c r="H11" s="24">
        <v>10659.843556046104</v>
      </c>
      <c r="I11" s="20">
        <v>3890.842897956828</v>
      </c>
      <c r="J11" s="25">
        <v>3890.842897956828</v>
      </c>
      <c r="S11"/>
    </row>
    <row r="12" spans="1:19" ht="23.25">
      <c r="A12" s="38">
        <v>3</v>
      </c>
      <c r="B12" s="40" t="s">
        <v>24</v>
      </c>
      <c r="C12" s="19">
        <v>24417.432174192203</v>
      </c>
      <c r="D12" s="19">
        <v>24417.432174192203</v>
      </c>
      <c r="E12" s="20">
        <v>23254.697308754483</v>
      </c>
      <c r="F12" s="23">
        <v>23254.697308754483</v>
      </c>
      <c r="G12" s="24">
        <v>23254.697308754483</v>
      </c>
      <c r="H12" s="24">
        <v>23254.697308754483</v>
      </c>
      <c r="I12" s="20">
        <v>8487.964517695385</v>
      </c>
      <c r="J12" s="25">
        <v>8487.964517695385</v>
      </c>
      <c r="S12"/>
    </row>
    <row r="13" spans="1:19" ht="23.25">
      <c r="A13" s="38">
        <v>4</v>
      </c>
      <c r="B13" s="40" t="s">
        <v>22</v>
      </c>
      <c r="C13" s="19">
        <v>11457.540524542155</v>
      </c>
      <c r="D13" s="19">
        <v>11457.540524542155</v>
      </c>
      <c r="E13" s="20">
        <v>10911.943356706815</v>
      </c>
      <c r="F13" s="23">
        <v>10911.943356706815</v>
      </c>
      <c r="G13" s="24">
        <v>10911.943356706815</v>
      </c>
      <c r="H13" s="24">
        <v>10911.943356706815</v>
      </c>
      <c r="I13" s="20">
        <v>3982.8593251979873</v>
      </c>
      <c r="J13" s="25">
        <v>3982.8593251979873</v>
      </c>
      <c r="S13"/>
    </row>
    <row r="14" spans="1:19" ht="23.25">
      <c r="A14" s="38">
        <v>5</v>
      </c>
      <c r="B14" s="40" t="s">
        <v>9</v>
      </c>
      <c r="C14" s="19">
        <v>15466.717150902763</v>
      </c>
      <c r="D14" s="19">
        <v>15466.717150902763</v>
      </c>
      <c r="E14" s="20">
        <v>14730.206810383586</v>
      </c>
      <c r="F14" s="23">
        <v>14730.206810383586</v>
      </c>
      <c r="G14" s="24">
        <v>14730.206810383586</v>
      </c>
      <c r="H14" s="24">
        <v>14730.206810383586</v>
      </c>
      <c r="I14" s="20">
        <v>5376.525485790009</v>
      </c>
      <c r="J14" s="25">
        <v>5376.525485790009</v>
      </c>
      <c r="S14"/>
    </row>
    <row r="15" spans="1:19" ht="23.25">
      <c r="A15" s="38">
        <v>6</v>
      </c>
      <c r="B15" s="41" t="s">
        <v>10</v>
      </c>
      <c r="C15" s="19">
        <v>17354.470021250992</v>
      </c>
      <c r="D15" s="19">
        <v>17354.470021250992</v>
      </c>
      <c r="E15" s="20">
        <v>16528.06668690571</v>
      </c>
      <c r="F15" s="23">
        <v>16528.06668690571</v>
      </c>
      <c r="G15" s="24">
        <v>16528.06668690571</v>
      </c>
      <c r="H15" s="24">
        <v>16528.06668690571</v>
      </c>
      <c r="I15" s="20">
        <v>6032.744340720585</v>
      </c>
      <c r="J15" s="25">
        <v>6032.744340720585</v>
      </c>
      <c r="S15"/>
    </row>
    <row r="16" spans="1:19" ht="24" thickBot="1">
      <c r="A16" s="38">
        <v>7</v>
      </c>
      <c r="B16" s="40" t="s">
        <v>11</v>
      </c>
      <c r="C16" s="19">
        <v>12223.700470846092</v>
      </c>
      <c r="D16" s="19">
        <v>12223.700470846092</v>
      </c>
      <c r="E16" s="20">
        <v>11641.619496043899</v>
      </c>
      <c r="F16" s="26">
        <v>11641.619496043899</v>
      </c>
      <c r="G16" s="27">
        <v>11641.619496043899</v>
      </c>
      <c r="H16" s="27">
        <v>11641.619496043899</v>
      </c>
      <c r="I16" s="20">
        <v>4249.191116056023</v>
      </c>
      <c r="J16" s="28">
        <v>4249.191116056023</v>
      </c>
      <c r="S16"/>
    </row>
    <row r="17" spans="1:19" ht="24" thickBot="1">
      <c r="A17" s="36"/>
      <c r="B17" s="8" t="s">
        <v>2</v>
      </c>
      <c r="C17" s="29">
        <v>105000</v>
      </c>
      <c r="D17" s="29">
        <v>105000</v>
      </c>
      <c r="E17" s="29">
        <v>100000</v>
      </c>
      <c r="F17" s="29">
        <v>100000</v>
      </c>
      <c r="G17" s="29">
        <v>100000</v>
      </c>
      <c r="H17" s="29">
        <v>100000</v>
      </c>
      <c r="I17" s="29">
        <v>36500</v>
      </c>
      <c r="J17" s="29">
        <v>36500</v>
      </c>
      <c r="S17"/>
    </row>
    <row r="18" spans="6:19" ht="23.25">
      <c r="F18" s="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/>
    </row>
    <row r="19" ht="23.25">
      <c r="B19" s="18" t="s">
        <v>12</v>
      </c>
    </row>
    <row r="20" spans="2:4" ht="23.25">
      <c r="B20" s="18" t="s">
        <v>13</v>
      </c>
      <c r="C20" s="17"/>
      <c r="D20" s="17"/>
    </row>
    <row r="21" spans="3:4" ht="23.25">
      <c r="C21" s="17"/>
      <c r="D21" s="17"/>
    </row>
    <row r="22" spans="3:4" ht="23.25">
      <c r="C22" s="17"/>
      <c r="D22" s="17"/>
    </row>
    <row r="23" spans="3:4" ht="23.25">
      <c r="C23" s="17"/>
      <c r="D23" s="17"/>
    </row>
    <row r="24" spans="3:4" ht="23.25">
      <c r="C24" s="17"/>
      <c r="D24" s="17"/>
    </row>
    <row r="25" spans="4:16" ht="23.25">
      <c r="D25" s="17"/>
      <c r="P25" s="18"/>
    </row>
    <row r="26" ht="23.25">
      <c r="P26" s="18"/>
    </row>
    <row r="27" spans="10:12" ht="23.25">
      <c r="J27" s="1"/>
      <c r="L27" s="1"/>
    </row>
  </sheetData>
  <mergeCells count="9">
    <mergeCell ref="B8:B9"/>
    <mergeCell ref="H8:H9"/>
    <mergeCell ref="D8:D9"/>
    <mergeCell ref="E8:E9"/>
    <mergeCell ref="G8:G9"/>
    <mergeCell ref="C8:C9"/>
    <mergeCell ref="F8:F9"/>
    <mergeCell ref="I8:I9"/>
    <mergeCell ref="J8:J9"/>
  </mergeCells>
  <printOptions/>
  <pageMargins left="0.75" right="0.75" top="1" bottom="1" header="0.5" footer="0.5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workbookViewId="0" topLeftCell="B1">
      <selection activeCell="E30" sqref="E30"/>
    </sheetView>
  </sheetViews>
  <sheetFormatPr defaultColWidth="9.140625" defaultRowHeight="12.75"/>
  <cols>
    <col min="1" max="1" width="9.140625" style="57" customWidth="1"/>
    <col min="2" max="2" width="85.28125" style="52" customWidth="1"/>
    <col min="3" max="3" width="26.7109375" style="58" customWidth="1"/>
    <col min="4" max="4" width="24.57421875" style="50" customWidth="1"/>
    <col min="5" max="5" width="23.00390625" style="50" customWidth="1"/>
    <col min="6" max="6" width="27.421875" style="50" customWidth="1"/>
    <col min="7" max="7" width="26.140625" style="50" customWidth="1"/>
    <col min="8" max="8" width="27.140625" style="49" customWidth="1"/>
    <col min="9" max="9" width="25.7109375" style="49" customWidth="1"/>
    <col min="10" max="10" width="26.28125" style="49" customWidth="1"/>
    <col min="11" max="14" width="9.28125" style="49" bestFit="1" customWidth="1"/>
    <col min="15" max="15" width="19.00390625" style="50" customWidth="1"/>
    <col min="16" max="16384" width="9.140625" style="49" customWidth="1"/>
  </cols>
  <sheetData>
    <row r="1" spans="1:8" ht="26.25">
      <c r="A1" s="44" t="s">
        <v>26</v>
      </c>
      <c r="B1" s="45"/>
      <c r="C1" s="46"/>
      <c r="D1" s="45"/>
      <c r="E1" s="45"/>
      <c r="F1" s="47"/>
      <c r="G1" s="47"/>
      <c r="H1" s="48"/>
    </row>
    <row r="2" spans="1:15" s="52" customFormat="1" ht="25.5">
      <c r="A2" s="45"/>
      <c r="B2" s="45"/>
      <c r="C2" s="46"/>
      <c r="D2" s="45"/>
      <c r="E2" s="45"/>
      <c r="F2" s="47"/>
      <c r="G2" s="47"/>
      <c r="H2" s="51"/>
      <c r="O2" s="50"/>
    </row>
    <row r="3" spans="1:15" s="52" customFormat="1" ht="25.5">
      <c r="A3" s="45"/>
      <c r="B3" s="45"/>
      <c r="C3" s="46"/>
      <c r="D3" s="45"/>
      <c r="E3" s="45"/>
      <c r="F3" s="47"/>
      <c r="G3" s="47"/>
      <c r="H3" s="51"/>
      <c r="O3" s="50"/>
    </row>
    <row r="4" spans="1:15" s="52" customFormat="1" ht="25.5">
      <c r="A4" s="45"/>
      <c r="B4" s="45"/>
      <c r="C4" s="46"/>
      <c r="D4" s="45"/>
      <c r="E4" s="45"/>
      <c r="F4" s="47"/>
      <c r="G4" s="47"/>
      <c r="H4" s="51"/>
      <c r="I4" s="50"/>
      <c r="O4" s="50"/>
    </row>
    <row r="5" spans="1:15" s="52" customFormat="1" ht="25.5">
      <c r="A5" s="45"/>
      <c r="B5" s="45"/>
      <c r="C5" s="46"/>
      <c r="D5" s="45"/>
      <c r="E5" s="45"/>
      <c r="F5" s="51"/>
      <c r="G5" s="51"/>
      <c r="H5" s="51"/>
      <c r="I5" s="50"/>
      <c r="O5" s="50"/>
    </row>
    <row r="6" spans="1:15" s="52" customFormat="1" ht="25.5">
      <c r="A6" s="45"/>
      <c r="B6" s="45"/>
      <c r="C6" s="46"/>
      <c r="D6" s="45"/>
      <c r="E6" s="45"/>
      <c r="F6" s="53"/>
      <c r="G6" s="51"/>
      <c r="H6" s="51"/>
      <c r="I6" s="50"/>
      <c r="O6" s="50"/>
    </row>
    <row r="7" spans="1:15" s="54" customFormat="1" ht="26.25">
      <c r="A7" s="44" t="s">
        <v>27</v>
      </c>
      <c r="B7" s="45"/>
      <c r="C7" s="46"/>
      <c r="D7" s="45"/>
      <c r="E7" s="45"/>
      <c r="F7" s="53"/>
      <c r="G7" s="51"/>
      <c r="H7" s="51"/>
      <c r="O7" s="50"/>
    </row>
    <row r="8" spans="1:15" s="54" customFormat="1" ht="26.25">
      <c r="A8" s="44"/>
      <c r="B8" s="55" t="s">
        <v>55</v>
      </c>
      <c r="C8" s="55"/>
      <c r="D8" s="55"/>
      <c r="E8" s="55"/>
      <c r="F8" s="55"/>
      <c r="G8" s="55"/>
      <c r="H8" s="55"/>
      <c r="O8" s="50"/>
    </row>
    <row r="9" spans="1:15" s="54" customFormat="1" ht="26.25">
      <c r="A9" s="56"/>
      <c r="B9" s="55"/>
      <c r="C9" s="55"/>
      <c r="D9" s="55"/>
      <c r="E9" s="55"/>
      <c r="F9" s="55"/>
      <c r="G9" s="55"/>
      <c r="H9" s="55"/>
      <c r="O9" s="50"/>
    </row>
    <row r="10" spans="1:15" s="54" customFormat="1" ht="27" thickBot="1">
      <c r="A10" s="57"/>
      <c r="B10" s="52"/>
      <c r="C10" s="58"/>
      <c r="H10" s="44"/>
      <c r="O10" s="50"/>
    </row>
    <row r="11" spans="1:8" s="54" customFormat="1" ht="78.75" customHeight="1" thickBot="1">
      <c r="A11" s="59" t="s">
        <v>0</v>
      </c>
      <c r="B11" s="60" t="s">
        <v>1</v>
      </c>
      <c r="C11" s="61" t="s">
        <v>2</v>
      </c>
      <c r="D11" s="62" t="s">
        <v>29</v>
      </c>
      <c r="E11" s="62" t="s">
        <v>30</v>
      </c>
      <c r="F11" s="87" t="s">
        <v>56</v>
      </c>
      <c r="G11" s="88"/>
      <c r="H11" s="89"/>
    </row>
    <row r="12" spans="1:8" s="54" customFormat="1" ht="96.75" customHeight="1" thickBot="1">
      <c r="A12" s="64" t="s">
        <v>8</v>
      </c>
      <c r="B12" s="65"/>
      <c r="C12" s="66" t="s">
        <v>31</v>
      </c>
      <c r="D12" s="67" t="s">
        <v>32</v>
      </c>
      <c r="E12" s="67" t="s">
        <v>32</v>
      </c>
      <c r="F12" s="90" t="s">
        <v>42</v>
      </c>
      <c r="G12" s="90" t="s">
        <v>43</v>
      </c>
      <c r="H12" s="91" t="s">
        <v>57</v>
      </c>
    </row>
    <row r="13" spans="1:10" s="54" customFormat="1" ht="30.75">
      <c r="A13" s="69">
        <v>1</v>
      </c>
      <c r="B13" s="70" t="s">
        <v>33</v>
      </c>
      <c r="C13" s="71">
        <f aca="true" t="shared" si="0" ref="C13:C19">SUM(D13:E13)</f>
        <v>291</v>
      </c>
      <c r="D13" s="71">
        <v>207</v>
      </c>
      <c r="E13" s="71">
        <v>84</v>
      </c>
      <c r="F13" s="92">
        <f aca="true" t="shared" si="1" ref="F13:F19">D13*$E$23</f>
        <v>1569.1588785046729</v>
      </c>
      <c r="G13" s="92">
        <f aca="true" t="shared" si="2" ref="G13:G19">E13*$E$24</f>
        <v>2910.713438078512</v>
      </c>
      <c r="H13" s="93">
        <f aca="true" t="shared" si="3" ref="H13:H19">F13+G13</f>
        <v>4479.872316583185</v>
      </c>
      <c r="I13" s="84"/>
      <c r="J13" s="84"/>
    </row>
    <row r="14" spans="1:10" s="54" customFormat="1" ht="30.75">
      <c r="A14" s="73">
        <v>2</v>
      </c>
      <c r="B14" s="74" t="s">
        <v>34</v>
      </c>
      <c r="C14" s="71">
        <f t="shared" si="0"/>
        <v>342.75</v>
      </c>
      <c r="D14" s="71">
        <v>295</v>
      </c>
      <c r="E14" s="71">
        <v>47.75</v>
      </c>
      <c r="F14" s="92">
        <f t="shared" si="1"/>
        <v>2236.2409138110074</v>
      </c>
      <c r="G14" s="94">
        <f t="shared" si="2"/>
        <v>1654.6019841458206</v>
      </c>
      <c r="H14" s="95">
        <f t="shared" si="3"/>
        <v>3890.842897956828</v>
      </c>
      <c r="I14" s="84"/>
      <c r="J14" s="84"/>
    </row>
    <row r="15" spans="1:10" s="54" customFormat="1" ht="30.75">
      <c r="A15" s="73">
        <v>3</v>
      </c>
      <c r="B15" s="74" t="s">
        <v>35</v>
      </c>
      <c r="C15" s="71">
        <f t="shared" si="0"/>
        <v>565.26</v>
      </c>
      <c r="D15" s="71">
        <v>410</v>
      </c>
      <c r="E15" s="71">
        <v>155.26</v>
      </c>
      <c r="F15" s="92">
        <f t="shared" si="1"/>
        <v>3107.995846313603</v>
      </c>
      <c r="G15" s="94">
        <f t="shared" si="2"/>
        <v>5379.968671381782</v>
      </c>
      <c r="H15" s="95">
        <f t="shared" si="3"/>
        <v>8487.964517695385</v>
      </c>
      <c r="I15" s="84"/>
      <c r="J15" s="84"/>
    </row>
    <row r="16" spans="1:10" s="54" customFormat="1" ht="30.75">
      <c r="A16" s="73">
        <v>4</v>
      </c>
      <c r="B16" s="74" t="s">
        <v>21</v>
      </c>
      <c r="C16" s="71">
        <f t="shared" si="0"/>
        <v>304</v>
      </c>
      <c r="D16" s="96">
        <v>242</v>
      </c>
      <c r="E16" s="71">
        <v>62</v>
      </c>
      <c r="F16" s="92">
        <f t="shared" si="1"/>
        <v>1834.4755970924195</v>
      </c>
      <c r="G16" s="94">
        <f t="shared" si="2"/>
        <v>2148.383728105568</v>
      </c>
      <c r="H16" s="95">
        <f t="shared" si="3"/>
        <v>3982.8593251979873</v>
      </c>
      <c r="I16" s="84"/>
      <c r="J16" s="84"/>
    </row>
    <row r="17" spans="1:10" s="54" customFormat="1" ht="30.75">
      <c r="A17" s="73">
        <v>5</v>
      </c>
      <c r="B17" s="74" t="s">
        <v>36</v>
      </c>
      <c r="C17" s="71">
        <f t="shared" si="0"/>
        <v>395</v>
      </c>
      <c r="D17" s="71">
        <v>307</v>
      </c>
      <c r="E17" s="71">
        <v>88</v>
      </c>
      <c r="F17" s="92">
        <f t="shared" si="1"/>
        <v>2327.2066458982345</v>
      </c>
      <c r="G17" s="94">
        <f t="shared" si="2"/>
        <v>3049.318839891774</v>
      </c>
      <c r="H17" s="95">
        <f t="shared" si="3"/>
        <v>5376.525485790009</v>
      </c>
      <c r="I17" s="84"/>
      <c r="J17" s="84"/>
    </row>
    <row r="18" spans="1:10" s="54" customFormat="1" ht="30.75">
      <c r="A18" s="75">
        <v>6</v>
      </c>
      <c r="B18" s="76" t="s">
        <v>37</v>
      </c>
      <c r="C18" s="71">
        <f t="shared" si="0"/>
        <v>428</v>
      </c>
      <c r="D18" s="71">
        <v>325</v>
      </c>
      <c r="E18" s="71">
        <v>103</v>
      </c>
      <c r="F18" s="92">
        <f t="shared" si="1"/>
        <v>2463.6552440290757</v>
      </c>
      <c r="G18" s="94">
        <f t="shared" si="2"/>
        <v>3569.0890966915085</v>
      </c>
      <c r="H18" s="95">
        <f t="shared" si="3"/>
        <v>6032.744340720585</v>
      </c>
      <c r="I18" s="84"/>
      <c r="J18" s="84"/>
    </row>
    <row r="19" spans="1:10" s="54" customFormat="1" ht="31.5" thickBot="1">
      <c r="A19" s="73">
        <v>7</v>
      </c>
      <c r="B19" s="74" t="s">
        <v>11</v>
      </c>
      <c r="C19" s="71">
        <f t="shared" si="0"/>
        <v>232</v>
      </c>
      <c r="D19" s="71">
        <v>140</v>
      </c>
      <c r="E19" s="71">
        <v>92</v>
      </c>
      <c r="F19" s="92">
        <f t="shared" si="1"/>
        <v>1061.2668743509864</v>
      </c>
      <c r="G19" s="94">
        <f t="shared" si="2"/>
        <v>3187.9242417050364</v>
      </c>
      <c r="H19" s="95">
        <f t="shared" si="3"/>
        <v>4249.191116056023</v>
      </c>
      <c r="I19" s="84"/>
      <c r="J19" s="84"/>
    </row>
    <row r="20" spans="1:10" s="54" customFormat="1" ht="31.5" thickBot="1">
      <c r="A20" s="77"/>
      <c r="B20" s="78" t="s">
        <v>2</v>
      </c>
      <c r="C20" s="79">
        <f aca="true" t="shared" si="4" ref="C20:H20">SUM(C13:C19)</f>
        <v>2558.01</v>
      </c>
      <c r="D20" s="79">
        <f t="shared" si="4"/>
        <v>1926</v>
      </c>
      <c r="E20" s="79">
        <f t="shared" si="4"/>
        <v>632.01</v>
      </c>
      <c r="F20" s="79">
        <f t="shared" si="4"/>
        <v>14600</v>
      </c>
      <c r="G20" s="79">
        <f t="shared" si="4"/>
        <v>21900.000000000004</v>
      </c>
      <c r="H20" s="97">
        <f t="shared" si="4"/>
        <v>36500</v>
      </c>
      <c r="I20" s="84"/>
      <c r="J20" s="84"/>
    </row>
    <row r="21" spans="1:12" s="54" customFormat="1" ht="23.25">
      <c r="A21" s="81"/>
      <c r="B21" s="81"/>
      <c r="C21" s="82"/>
      <c r="D21" s="83"/>
      <c r="E21" s="83"/>
      <c r="F21" s="84"/>
      <c r="G21" s="84"/>
      <c r="H21" s="49"/>
      <c r="I21" s="49"/>
      <c r="J21" s="49"/>
      <c r="K21" s="49"/>
      <c r="L21" s="50"/>
    </row>
    <row r="22" spans="1:15" s="54" customFormat="1" ht="23.25">
      <c r="A22" s="57"/>
      <c r="B22" s="100"/>
      <c r="C22" s="101"/>
      <c r="H22" s="49"/>
      <c r="I22" s="49"/>
      <c r="J22" s="49"/>
      <c r="K22" s="49"/>
      <c r="L22" s="49"/>
      <c r="M22" s="49"/>
      <c r="N22" s="49"/>
      <c r="O22" s="50"/>
    </row>
    <row r="23" spans="1:15" s="54" customFormat="1" ht="23.25">
      <c r="A23" s="57"/>
      <c r="B23" s="102" t="s">
        <v>46</v>
      </c>
      <c r="C23" s="103">
        <v>0.4</v>
      </c>
      <c r="D23" s="104">
        <f>C25*40%</f>
        <v>14600</v>
      </c>
      <c r="E23" s="104">
        <f>D23/D20</f>
        <v>7.580477673935618</v>
      </c>
      <c r="F23" s="105" t="s">
        <v>47</v>
      </c>
      <c r="G23" s="106"/>
      <c r="H23" s="49"/>
      <c r="I23" s="49"/>
      <c r="J23" s="49"/>
      <c r="K23" s="49"/>
      <c r="L23" s="49"/>
      <c r="M23" s="49"/>
      <c r="N23" s="49"/>
      <c r="O23" s="50"/>
    </row>
    <row r="24" spans="1:15" s="54" customFormat="1" ht="23.25">
      <c r="A24" s="57"/>
      <c r="B24" s="107" t="s">
        <v>48</v>
      </c>
      <c r="C24" s="103">
        <v>0.6</v>
      </c>
      <c r="D24" s="104">
        <f>C25*60%</f>
        <v>21900</v>
      </c>
      <c r="E24" s="104">
        <f>D24/E20</f>
        <v>34.651350453315615</v>
      </c>
      <c r="F24" s="108" t="s">
        <v>49</v>
      </c>
      <c r="G24" s="53"/>
      <c r="H24" s="57"/>
      <c r="I24" s="49"/>
      <c r="J24" s="49"/>
      <c r="K24" s="49"/>
      <c r="L24" s="49"/>
      <c r="M24" s="49"/>
      <c r="N24" s="49"/>
      <c r="O24" s="50"/>
    </row>
    <row r="25" spans="2:9" ht="27.75">
      <c r="B25" s="109" t="s">
        <v>58</v>
      </c>
      <c r="C25" s="110">
        <v>36500</v>
      </c>
      <c r="D25" s="111"/>
      <c r="G25" s="49"/>
      <c r="I25" s="50"/>
    </row>
    <row r="26" spans="2:9" ht="23.25">
      <c r="B26" s="85"/>
      <c r="C26" s="86"/>
      <c r="D26" s="49"/>
      <c r="E26" s="49"/>
      <c r="F26" s="49"/>
      <c r="G26" s="49"/>
      <c r="I26" s="50"/>
    </row>
    <row r="27" spans="2:9" ht="23.25">
      <c r="B27" s="85"/>
      <c r="C27" s="86"/>
      <c r="D27" s="49"/>
      <c r="E27" s="49"/>
      <c r="F27" s="49"/>
      <c r="G27" s="49"/>
      <c r="I27" s="50"/>
    </row>
    <row r="28" spans="2:9" ht="26.25">
      <c r="B28" s="44" t="s">
        <v>38</v>
      </c>
      <c r="C28" s="49"/>
      <c r="I28" s="50"/>
    </row>
    <row r="29" spans="2:9" ht="26.25">
      <c r="B29" s="44" t="s">
        <v>39</v>
      </c>
      <c r="C29" s="49"/>
      <c r="I29" s="50"/>
    </row>
  </sheetData>
  <mergeCells count="4">
    <mergeCell ref="B11:B12"/>
    <mergeCell ref="B8:H8"/>
    <mergeCell ref="B9:H9"/>
    <mergeCell ref="F11:H11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workbookViewId="0" topLeftCell="B1">
      <selection activeCell="H28" sqref="H28"/>
    </sheetView>
  </sheetViews>
  <sheetFormatPr defaultColWidth="9.140625" defaultRowHeight="12.75"/>
  <cols>
    <col min="1" max="1" width="9.140625" style="57" customWidth="1"/>
    <col min="2" max="2" width="85.28125" style="52" customWidth="1"/>
    <col min="3" max="3" width="26.7109375" style="58" customWidth="1"/>
    <col min="4" max="4" width="24.57421875" style="50" customWidth="1"/>
    <col min="5" max="5" width="23.00390625" style="50" customWidth="1"/>
    <col min="6" max="6" width="27.421875" style="50" customWidth="1"/>
    <col min="7" max="7" width="26.140625" style="50" customWidth="1"/>
    <col min="8" max="8" width="27.140625" style="49" customWidth="1"/>
    <col min="9" max="9" width="25.7109375" style="49" customWidth="1"/>
    <col min="10" max="10" width="26.28125" style="49" customWidth="1"/>
    <col min="11" max="14" width="9.28125" style="49" bestFit="1" customWidth="1"/>
    <col min="15" max="15" width="19.00390625" style="50" customWidth="1"/>
    <col min="16" max="16384" width="9.140625" style="49" customWidth="1"/>
  </cols>
  <sheetData>
    <row r="1" spans="1:8" ht="26.25">
      <c r="A1" s="44" t="s">
        <v>26</v>
      </c>
      <c r="B1" s="45"/>
      <c r="C1" s="46"/>
      <c r="D1" s="45"/>
      <c r="E1" s="45"/>
      <c r="F1" s="47"/>
      <c r="G1" s="47"/>
      <c r="H1" s="48"/>
    </row>
    <row r="2" spans="1:15" s="52" customFormat="1" ht="25.5">
      <c r="A2" s="45"/>
      <c r="B2" s="45"/>
      <c r="C2" s="46"/>
      <c r="D2" s="45"/>
      <c r="E2" s="45"/>
      <c r="F2" s="47"/>
      <c r="G2" s="47"/>
      <c r="H2" s="51"/>
      <c r="O2" s="50"/>
    </row>
    <row r="3" spans="1:15" s="52" customFormat="1" ht="25.5">
      <c r="A3" s="45"/>
      <c r="B3" s="45"/>
      <c r="C3" s="46"/>
      <c r="D3" s="45"/>
      <c r="E3" s="45"/>
      <c r="F3" s="47"/>
      <c r="G3" s="47"/>
      <c r="H3" s="51"/>
      <c r="O3" s="50"/>
    </row>
    <row r="4" spans="1:15" s="52" customFormat="1" ht="25.5">
      <c r="A4" s="45"/>
      <c r="B4" s="45"/>
      <c r="C4" s="46"/>
      <c r="D4" s="45"/>
      <c r="E4" s="45"/>
      <c r="F4" s="47"/>
      <c r="G4" s="47"/>
      <c r="H4" s="51"/>
      <c r="I4" s="50"/>
      <c r="O4" s="50"/>
    </row>
    <row r="5" spans="1:15" s="52" customFormat="1" ht="25.5">
      <c r="A5" s="45"/>
      <c r="B5" s="45"/>
      <c r="C5" s="46"/>
      <c r="D5" s="45"/>
      <c r="E5" s="45"/>
      <c r="F5" s="51"/>
      <c r="G5" s="51"/>
      <c r="H5" s="51"/>
      <c r="I5" s="50"/>
      <c r="O5" s="50"/>
    </row>
    <row r="6" spans="1:15" s="52" customFormat="1" ht="25.5">
      <c r="A6" s="45"/>
      <c r="B6" s="45"/>
      <c r="C6" s="46"/>
      <c r="D6" s="45"/>
      <c r="E6" s="45"/>
      <c r="F6" s="53"/>
      <c r="G6" s="51"/>
      <c r="H6" s="51"/>
      <c r="I6" s="50"/>
      <c r="O6" s="50"/>
    </row>
    <row r="7" spans="1:15" s="54" customFormat="1" ht="26.25">
      <c r="A7" s="44" t="s">
        <v>27</v>
      </c>
      <c r="B7" s="45"/>
      <c r="C7" s="46"/>
      <c r="D7" s="45"/>
      <c r="E7" s="45"/>
      <c r="F7" s="53"/>
      <c r="G7" s="51"/>
      <c r="H7" s="51"/>
      <c r="O7" s="50"/>
    </row>
    <row r="8" spans="1:15" s="54" customFormat="1" ht="26.25">
      <c r="A8" s="44"/>
      <c r="B8" s="55" t="s">
        <v>51</v>
      </c>
      <c r="C8" s="55"/>
      <c r="D8" s="55"/>
      <c r="E8" s="55"/>
      <c r="F8" s="55"/>
      <c r="G8" s="55"/>
      <c r="H8" s="55"/>
      <c r="O8" s="50"/>
    </row>
    <row r="9" spans="1:15" s="54" customFormat="1" ht="26.25">
      <c r="A9" s="56"/>
      <c r="B9" s="55"/>
      <c r="C9" s="55"/>
      <c r="D9" s="55"/>
      <c r="E9" s="55"/>
      <c r="F9" s="55"/>
      <c r="G9" s="55"/>
      <c r="H9" s="55"/>
      <c r="O9" s="50"/>
    </row>
    <row r="10" spans="1:15" s="54" customFormat="1" ht="27" thickBot="1">
      <c r="A10" s="57"/>
      <c r="B10" s="52"/>
      <c r="C10" s="58"/>
      <c r="H10" s="44"/>
      <c r="O10" s="50"/>
    </row>
    <row r="11" spans="1:8" s="54" customFormat="1" ht="78.75" customHeight="1" thickBot="1">
      <c r="A11" s="59" t="s">
        <v>0</v>
      </c>
      <c r="B11" s="60" t="s">
        <v>1</v>
      </c>
      <c r="C11" s="61" t="s">
        <v>2</v>
      </c>
      <c r="D11" s="62" t="s">
        <v>29</v>
      </c>
      <c r="E11" s="62" t="s">
        <v>30</v>
      </c>
      <c r="F11" s="87" t="s">
        <v>52</v>
      </c>
      <c r="G11" s="88"/>
      <c r="H11" s="89"/>
    </row>
    <row r="12" spans="1:8" s="54" customFormat="1" ht="96.75" customHeight="1" thickBot="1">
      <c r="A12" s="64" t="s">
        <v>8</v>
      </c>
      <c r="B12" s="65"/>
      <c r="C12" s="66" t="s">
        <v>31</v>
      </c>
      <c r="D12" s="67" t="s">
        <v>32</v>
      </c>
      <c r="E12" s="67" t="s">
        <v>32</v>
      </c>
      <c r="F12" s="90" t="s">
        <v>42</v>
      </c>
      <c r="G12" s="90" t="s">
        <v>43</v>
      </c>
      <c r="H12" s="91" t="s">
        <v>53</v>
      </c>
    </row>
    <row r="13" spans="1:8" s="54" customFormat="1" ht="30.75">
      <c r="A13" s="69">
        <v>1</v>
      </c>
      <c r="B13" s="70" t="s">
        <v>33</v>
      </c>
      <c r="C13" s="71">
        <f aca="true" t="shared" si="0" ref="C13:C19">SUM(D13:E13)</f>
        <v>291</v>
      </c>
      <c r="D13" s="71">
        <v>207</v>
      </c>
      <c r="E13" s="71">
        <v>84</v>
      </c>
      <c r="F13" s="92">
        <f aca="true" t="shared" si="1" ref="F13:F19">D13*$E$24</f>
        <v>4299.065420560748</v>
      </c>
      <c r="G13" s="92">
        <f aca="true" t="shared" si="2" ref="G13:G19">E13*$E$25</f>
        <v>7974.5573645986615</v>
      </c>
      <c r="H13" s="93">
        <f aca="true" t="shared" si="3" ref="H13:H19">F13+G13</f>
        <v>12273.622785159409</v>
      </c>
    </row>
    <row r="14" spans="1:8" s="54" customFormat="1" ht="30.75">
      <c r="A14" s="73">
        <v>2</v>
      </c>
      <c r="B14" s="74" t="s">
        <v>34</v>
      </c>
      <c r="C14" s="71">
        <f t="shared" si="0"/>
        <v>342.75</v>
      </c>
      <c r="D14" s="71">
        <v>295</v>
      </c>
      <c r="E14" s="71">
        <v>47.75</v>
      </c>
      <c r="F14" s="92">
        <f t="shared" si="1"/>
        <v>6126.68743509865</v>
      </c>
      <c r="G14" s="94">
        <f t="shared" si="2"/>
        <v>4533.156120947454</v>
      </c>
      <c r="H14" s="95">
        <f t="shared" si="3"/>
        <v>10659.843556046104</v>
      </c>
    </row>
    <row r="15" spans="1:8" s="54" customFormat="1" ht="30.75">
      <c r="A15" s="73">
        <v>3</v>
      </c>
      <c r="B15" s="74" t="s">
        <v>35</v>
      </c>
      <c r="C15" s="71">
        <f t="shared" si="0"/>
        <v>565.26</v>
      </c>
      <c r="D15" s="71">
        <v>410</v>
      </c>
      <c r="E15" s="71">
        <v>155.26</v>
      </c>
      <c r="F15" s="92">
        <f t="shared" si="1"/>
        <v>8515.057113187955</v>
      </c>
      <c r="G15" s="94">
        <f t="shared" si="2"/>
        <v>14739.640195566526</v>
      </c>
      <c r="H15" s="95">
        <f t="shared" si="3"/>
        <v>23254.697308754483</v>
      </c>
    </row>
    <row r="16" spans="1:8" s="54" customFormat="1" ht="30.75">
      <c r="A16" s="73">
        <v>4</v>
      </c>
      <c r="B16" s="74" t="s">
        <v>21</v>
      </c>
      <c r="C16" s="71">
        <f t="shared" si="0"/>
        <v>304</v>
      </c>
      <c r="D16" s="96">
        <v>242</v>
      </c>
      <c r="E16" s="71">
        <v>62</v>
      </c>
      <c r="F16" s="92">
        <f t="shared" si="1"/>
        <v>5025.960539979232</v>
      </c>
      <c r="G16" s="94">
        <f t="shared" si="2"/>
        <v>5885.982816727584</v>
      </c>
      <c r="H16" s="95">
        <f t="shared" si="3"/>
        <v>10911.943356706815</v>
      </c>
    </row>
    <row r="17" spans="1:8" s="54" customFormat="1" ht="30.75">
      <c r="A17" s="73">
        <v>5</v>
      </c>
      <c r="B17" s="74" t="s">
        <v>36</v>
      </c>
      <c r="C17" s="71">
        <f t="shared" si="0"/>
        <v>395</v>
      </c>
      <c r="D17" s="71">
        <v>307</v>
      </c>
      <c r="E17" s="71">
        <v>88</v>
      </c>
      <c r="F17" s="92">
        <f t="shared" si="1"/>
        <v>6375.908618899273</v>
      </c>
      <c r="G17" s="94">
        <f t="shared" si="2"/>
        <v>8354.298191484313</v>
      </c>
      <c r="H17" s="95">
        <f t="shared" si="3"/>
        <v>14730.206810383586</v>
      </c>
    </row>
    <row r="18" spans="1:8" s="54" customFormat="1" ht="30.75">
      <c r="A18" s="75">
        <v>6</v>
      </c>
      <c r="B18" s="76" t="s">
        <v>37</v>
      </c>
      <c r="C18" s="71">
        <f t="shared" si="0"/>
        <v>428</v>
      </c>
      <c r="D18" s="71">
        <v>325</v>
      </c>
      <c r="E18" s="71">
        <v>103</v>
      </c>
      <c r="F18" s="92">
        <f t="shared" si="1"/>
        <v>6749.740394600208</v>
      </c>
      <c r="G18" s="94">
        <f t="shared" si="2"/>
        <v>9778.326292305503</v>
      </c>
      <c r="H18" s="95">
        <f t="shared" si="3"/>
        <v>16528.06668690571</v>
      </c>
    </row>
    <row r="19" spans="1:8" s="54" customFormat="1" ht="31.5" thickBot="1">
      <c r="A19" s="73">
        <v>7</v>
      </c>
      <c r="B19" s="74" t="s">
        <v>11</v>
      </c>
      <c r="C19" s="71">
        <f t="shared" si="0"/>
        <v>232</v>
      </c>
      <c r="D19" s="71">
        <v>140</v>
      </c>
      <c r="E19" s="71">
        <v>92</v>
      </c>
      <c r="F19" s="92">
        <f t="shared" si="1"/>
        <v>2907.580477673936</v>
      </c>
      <c r="G19" s="94">
        <f t="shared" si="2"/>
        <v>8734.039018369964</v>
      </c>
      <c r="H19" s="95">
        <f t="shared" si="3"/>
        <v>11641.619496043899</v>
      </c>
    </row>
    <row r="20" spans="1:8" s="54" customFormat="1" ht="31.5" thickBot="1">
      <c r="A20" s="77"/>
      <c r="B20" s="78" t="s">
        <v>2</v>
      </c>
      <c r="C20" s="79">
        <f aca="true" t="shared" si="4" ref="C20:H20">SUM(C13:C19)</f>
        <v>2558.01</v>
      </c>
      <c r="D20" s="79">
        <f t="shared" si="4"/>
        <v>1926</v>
      </c>
      <c r="E20" s="79">
        <f t="shared" si="4"/>
        <v>632.01</v>
      </c>
      <c r="F20" s="79">
        <f t="shared" si="4"/>
        <v>40000</v>
      </c>
      <c r="G20" s="79">
        <f t="shared" si="4"/>
        <v>60000</v>
      </c>
      <c r="H20" s="97">
        <f t="shared" si="4"/>
        <v>100000.00000000001</v>
      </c>
    </row>
    <row r="21" spans="1:12" s="54" customFormat="1" ht="23.25">
      <c r="A21" s="81"/>
      <c r="B21" s="81"/>
      <c r="C21" s="82"/>
      <c r="D21" s="83"/>
      <c r="E21" s="83"/>
      <c r="F21" s="84"/>
      <c r="G21" s="84"/>
      <c r="H21" s="49"/>
      <c r="I21" s="49"/>
      <c r="J21" s="49"/>
      <c r="K21" s="49"/>
      <c r="L21" s="50"/>
    </row>
    <row r="22" spans="1:15" s="54" customFormat="1" ht="23.25">
      <c r="A22" s="57"/>
      <c r="B22" s="98" t="s">
        <v>45</v>
      </c>
      <c r="C22" s="99">
        <v>90000</v>
      </c>
      <c r="D22" s="84"/>
      <c r="E22" s="84"/>
      <c r="F22" s="84"/>
      <c r="G22" s="84"/>
      <c r="H22" s="49"/>
      <c r="I22" s="49"/>
      <c r="J22" s="49"/>
      <c r="K22" s="49"/>
      <c r="L22" s="49"/>
      <c r="M22" s="49"/>
      <c r="N22" s="49"/>
      <c r="O22" s="50"/>
    </row>
    <row r="23" spans="1:15" s="54" customFormat="1" ht="23.25">
      <c r="A23" s="57"/>
      <c r="B23" s="100"/>
      <c r="C23" s="101"/>
      <c r="H23" s="49"/>
      <c r="I23" s="49"/>
      <c r="J23" s="49"/>
      <c r="K23" s="49"/>
      <c r="L23" s="49"/>
      <c r="M23" s="49"/>
      <c r="N23" s="49"/>
      <c r="O23" s="50"/>
    </row>
    <row r="24" spans="1:15" s="54" customFormat="1" ht="23.25">
      <c r="A24" s="57"/>
      <c r="B24" s="102" t="s">
        <v>46</v>
      </c>
      <c r="C24" s="103">
        <v>0.4</v>
      </c>
      <c r="D24" s="104">
        <f>C26*40%</f>
        <v>40000</v>
      </c>
      <c r="E24" s="104">
        <f>D24/D20</f>
        <v>20.768431983385256</v>
      </c>
      <c r="F24" s="105" t="s">
        <v>47</v>
      </c>
      <c r="G24" s="106"/>
      <c r="H24" s="49"/>
      <c r="I24" s="49"/>
      <c r="J24" s="49"/>
      <c r="K24" s="49"/>
      <c r="L24" s="49"/>
      <c r="M24" s="49"/>
      <c r="N24" s="49"/>
      <c r="O24" s="50"/>
    </row>
    <row r="25" spans="1:15" s="54" customFormat="1" ht="23.25">
      <c r="A25" s="57"/>
      <c r="B25" s="107" t="s">
        <v>48</v>
      </c>
      <c r="C25" s="103">
        <v>0.6</v>
      </c>
      <c r="D25" s="104">
        <f>C26*60%</f>
        <v>60000</v>
      </c>
      <c r="E25" s="104">
        <f>D25/E20</f>
        <v>94.93520672141264</v>
      </c>
      <c r="F25" s="108" t="s">
        <v>49</v>
      </c>
      <c r="G25" s="53"/>
      <c r="H25" s="57"/>
      <c r="I25" s="49"/>
      <c r="J25" s="49"/>
      <c r="K25" s="49"/>
      <c r="L25" s="49"/>
      <c r="M25" s="49"/>
      <c r="N25" s="49"/>
      <c r="O25" s="50"/>
    </row>
    <row r="26" spans="2:9" ht="27.75">
      <c r="B26" s="109" t="s">
        <v>54</v>
      </c>
      <c r="C26" s="110">
        <v>100000</v>
      </c>
      <c r="D26" s="111"/>
      <c r="G26" s="49"/>
      <c r="I26" s="50"/>
    </row>
    <row r="27" spans="2:9" ht="23.25">
      <c r="B27" s="85"/>
      <c r="C27" s="86"/>
      <c r="D27" s="49"/>
      <c r="E27" s="49"/>
      <c r="F27" s="49"/>
      <c r="G27" s="49"/>
      <c r="I27" s="50"/>
    </row>
    <row r="28" spans="2:9" ht="23.25">
      <c r="B28" s="85"/>
      <c r="C28" s="86"/>
      <c r="D28" s="49"/>
      <c r="E28" s="49"/>
      <c r="F28" s="49"/>
      <c r="G28" s="49"/>
      <c r="I28" s="50"/>
    </row>
    <row r="29" spans="2:9" ht="26.25">
      <c r="B29" s="44" t="s">
        <v>38</v>
      </c>
      <c r="C29" s="49"/>
      <c r="I29" s="50"/>
    </row>
    <row r="30" spans="2:9" ht="26.25">
      <c r="B30" s="44" t="s">
        <v>39</v>
      </c>
      <c r="C30" s="49"/>
      <c r="I30" s="50"/>
    </row>
  </sheetData>
  <mergeCells count="4">
    <mergeCell ref="B11:B12"/>
    <mergeCell ref="B8:H8"/>
    <mergeCell ref="B9:H9"/>
    <mergeCell ref="F11:H11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workbookViewId="0" topLeftCell="B1">
      <selection activeCell="J12" sqref="J12"/>
    </sheetView>
  </sheetViews>
  <sheetFormatPr defaultColWidth="9.140625" defaultRowHeight="12.75"/>
  <cols>
    <col min="1" max="1" width="9.140625" style="57" customWidth="1"/>
    <col min="2" max="2" width="85.28125" style="52" customWidth="1"/>
    <col min="3" max="3" width="26.7109375" style="58" customWidth="1"/>
    <col min="4" max="4" width="24.57421875" style="50" customWidth="1"/>
    <col min="5" max="5" width="23.00390625" style="50" customWidth="1"/>
    <col min="6" max="6" width="27.421875" style="50" customWidth="1"/>
    <col min="7" max="7" width="26.140625" style="50" customWidth="1"/>
    <col min="8" max="8" width="27.140625" style="49" customWidth="1"/>
    <col min="9" max="9" width="25.7109375" style="49" customWidth="1"/>
    <col min="10" max="10" width="26.28125" style="49" customWidth="1"/>
    <col min="11" max="14" width="9.28125" style="49" bestFit="1" customWidth="1"/>
    <col min="15" max="15" width="19.00390625" style="50" customWidth="1"/>
    <col min="16" max="16384" width="9.140625" style="49" customWidth="1"/>
  </cols>
  <sheetData>
    <row r="1" spans="1:8" ht="26.25">
      <c r="A1" s="44" t="s">
        <v>26</v>
      </c>
      <c r="B1" s="45"/>
      <c r="C1" s="46"/>
      <c r="D1" s="45"/>
      <c r="E1" s="45"/>
      <c r="F1" s="47"/>
      <c r="G1" s="47"/>
      <c r="H1" s="48"/>
    </row>
    <row r="2" spans="1:15" s="52" customFormat="1" ht="25.5">
      <c r="A2" s="45"/>
      <c r="B2" s="45"/>
      <c r="C2" s="46"/>
      <c r="D2" s="45"/>
      <c r="E2" s="45"/>
      <c r="F2" s="47"/>
      <c r="G2" s="47"/>
      <c r="H2" s="51"/>
      <c r="O2" s="50"/>
    </row>
    <row r="3" spans="1:15" s="52" customFormat="1" ht="25.5">
      <c r="A3" s="45"/>
      <c r="B3" s="45"/>
      <c r="C3" s="46"/>
      <c r="D3" s="45"/>
      <c r="E3" s="45"/>
      <c r="F3" s="47"/>
      <c r="G3" s="47"/>
      <c r="H3" s="51"/>
      <c r="O3" s="50"/>
    </row>
    <row r="4" spans="1:15" s="52" customFormat="1" ht="25.5">
      <c r="A4" s="45"/>
      <c r="B4" s="45"/>
      <c r="C4" s="46"/>
      <c r="D4" s="45"/>
      <c r="E4" s="45"/>
      <c r="F4" s="47"/>
      <c r="G4" s="47"/>
      <c r="H4" s="51"/>
      <c r="I4" s="50"/>
      <c r="O4" s="50"/>
    </row>
    <row r="5" spans="1:15" s="52" customFormat="1" ht="25.5">
      <c r="A5" s="45"/>
      <c r="B5" s="45"/>
      <c r="C5" s="46"/>
      <c r="D5" s="45"/>
      <c r="E5" s="45"/>
      <c r="F5" s="51"/>
      <c r="G5" s="51"/>
      <c r="H5" s="51"/>
      <c r="I5" s="50"/>
      <c r="O5" s="50"/>
    </row>
    <row r="6" spans="1:15" s="52" customFormat="1" ht="25.5">
      <c r="A6" s="45"/>
      <c r="B6" s="45"/>
      <c r="C6" s="46"/>
      <c r="D6" s="45"/>
      <c r="E6" s="45"/>
      <c r="F6" s="53"/>
      <c r="G6" s="51"/>
      <c r="H6" s="51"/>
      <c r="I6" s="50"/>
      <c r="O6" s="50"/>
    </row>
    <row r="7" spans="1:15" s="54" customFormat="1" ht="26.25">
      <c r="A7" s="44" t="s">
        <v>27</v>
      </c>
      <c r="B7" s="45"/>
      <c r="C7" s="46"/>
      <c r="D7" s="45"/>
      <c r="E7" s="45"/>
      <c r="F7" s="53"/>
      <c r="G7" s="51"/>
      <c r="H7" s="51"/>
      <c r="O7" s="50"/>
    </row>
    <row r="8" spans="1:15" s="54" customFormat="1" ht="26.25">
      <c r="A8" s="44"/>
      <c r="B8" s="55" t="s">
        <v>40</v>
      </c>
      <c r="C8" s="55"/>
      <c r="D8" s="55"/>
      <c r="E8" s="55"/>
      <c r="F8" s="55"/>
      <c r="G8" s="55"/>
      <c r="H8" s="55"/>
      <c r="O8" s="50"/>
    </row>
    <row r="9" spans="1:15" s="54" customFormat="1" ht="26.25">
      <c r="A9" s="56"/>
      <c r="B9" s="55"/>
      <c r="C9" s="55"/>
      <c r="D9" s="55"/>
      <c r="E9" s="55"/>
      <c r="F9" s="55"/>
      <c r="G9" s="55"/>
      <c r="H9" s="55"/>
      <c r="O9" s="50"/>
    </row>
    <row r="10" spans="1:15" s="54" customFormat="1" ht="27" thickBot="1">
      <c r="A10" s="57"/>
      <c r="B10" s="52"/>
      <c r="C10" s="58"/>
      <c r="H10" s="44"/>
      <c r="O10" s="50"/>
    </row>
    <row r="11" spans="1:8" s="54" customFormat="1" ht="78.75" customHeight="1" thickBot="1">
      <c r="A11" s="59" t="s">
        <v>0</v>
      </c>
      <c r="B11" s="60" t="s">
        <v>1</v>
      </c>
      <c r="C11" s="61" t="s">
        <v>2</v>
      </c>
      <c r="D11" s="62" t="s">
        <v>29</v>
      </c>
      <c r="E11" s="62" t="s">
        <v>30</v>
      </c>
      <c r="F11" s="87" t="s">
        <v>41</v>
      </c>
      <c r="G11" s="88"/>
      <c r="H11" s="89"/>
    </row>
    <row r="12" spans="1:8" s="54" customFormat="1" ht="96.75" customHeight="1" thickBot="1">
      <c r="A12" s="64" t="s">
        <v>8</v>
      </c>
      <c r="B12" s="65"/>
      <c r="C12" s="66" t="s">
        <v>31</v>
      </c>
      <c r="D12" s="67" t="s">
        <v>32</v>
      </c>
      <c r="E12" s="67" t="s">
        <v>32</v>
      </c>
      <c r="F12" s="90" t="s">
        <v>42</v>
      </c>
      <c r="G12" s="90" t="s">
        <v>43</v>
      </c>
      <c r="H12" s="91" t="s">
        <v>44</v>
      </c>
    </row>
    <row r="13" spans="1:8" s="54" customFormat="1" ht="30.75">
      <c r="A13" s="69">
        <v>1</v>
      </c>
      <c r="B13" s="70" t="s">
        <v>33</v>
      </c>
      <c r="C13" s="71">
        <f aca="true" t="shared" si="0" ref="C13:C19">SUM(D13:E13)</f>
        <v>291</v>
      </c>
      <c r="D13" s="71">
        <v>207</v>
      </c>
      <c r="E13" s="71">
        <v>84</v>
      </c>
      <c r="F13" s="92">
        <f aca="true" t="shared" si="1" ref="F13:F19">D13*$E$24</f>
        <v>4514.018691588785</v>
      </c>
      <c r="G13" s="92">
        <f aca="true" t="shared" si="2" ref="G13:G19">E13*$E$25</f>
        <v>8373.285232828594</v>
      </c>
      <c r="H13" s="93">
        <f aca="true" t="shared" si="3" ref="H13:H19">F13+G13</f>
        <v>12887.303924417378</v>
      </c>
    </row>
    <row r="14" spans="1:8" s="54" customFormat="1" ht="30.75">
      <c r="A14" s="73">
        <v>2</v>
      </c>
      <c r="B14" s="74" t="s">
        <v>34</v>
      </c>
      <c r="C14" s="71">
        <f t="shared" si="0"/>
        <v>342.75</v>
      </c>
      <c r="D14" s="71">
        <v>295</v>
      </c>
      <c r="E14" s="71">
        <v>47.75</v>
      </c>
      <c r="F14" s="92">
        <f t="shared" si="1"/>
        <v>6433.021806853582</v>
      </c>
      <c r="G14" s="94">
        <f t="shared" si="2"/>
        <v>4759.813926994826</v>
      </c>
      <c r="H14" s="95">
        <f t="shared" si="3"/>
        <v>11192.83573384841</v>
      </c>
    </row>
    <row r="15" spans="1:8" s="54" customFormat="1" ht="30.75">
      <c r="A15" s="73">
        <v>3</v>
      </c>
      <c r="B15" s="74" t="s">
        <v>35</v>
      </c>
      <c r="C15" s="71">
        <f t="shared" si="0"/>
        <v>565.26</v>
      </c>
      <c r="D15" s="71">
        <v>410</v>
      </c>
      <c r="E15" s="71">
        <v>155.26</v>
      </c>
      <c r="F15" s="92">
        <f t="shared" si="1"/>
        <v>8940.809968847352</v>
      </c>
      <c r="G15" s="94">
        <f t="shared" si="2"/>
        <v>15476.622205344851</v>
      </c>
      <c r="H15" s="95">
        <f t="shared" si="3"/>
        <v>24417.432174192203</v>
      </c>
    </row>
    <row r="16" spans="1:8" s="54" customFormat="1" ht="30.75">
      <c r="A16" s="73">
        <v>4</v>
      </c>
      <c r="B16" s="74" t="s">
        <v>21</v>
      </c>
      <c r="C16" s="71">
        <f t="shared" si="0"/>
        <v>304</v>
      </c>
      <c r="D16" s="96">
        <v>242</v>
      </c>
      <c r="E16" s="71">
        <v>62</v>
      </c>
      <c r="F16" s="92">
        <f t="shared" si="1"/>
        <v>5277.258566978193</v>
      </c>
      <c r="G16" s="94">
        <f t="shared" si="2"/>
        <v>6180.281957563962</v>
      </c>
      <c r="H16" s="95">
        <f t="shared" si="3"/>
        <v>11457.540524542155</v>
      </c>
    </row>
    <row r="17" spans="1:8" s="54" customFormat="1" ht="30.75">
      <c r="A17" s="73">
        <v>5</v>
      </c>
      <c r="B17" s="74" t="s">
        <v>36</v>
      </c>
      <c r="C17" s="71">
        <f t="shared" si="0"/>
        <v>395</v>
      </c>
      <c r="D17" s="71">
        <v>307</v>
      </c>
      <c r="E17" s="71">
        <v>88</v>
      </c>
      <c r="F17" s="92">
        <f t="shared" si="1"/>
        <v>6694.704049844237</v>
      </c>
      <c r="G17" s="94">
        <f t="shared" si="2"/>
        <v>8772.013101058526</v>
      </c>
      <c r="H17" s="95">
        <f t="shared" si="3"/>
        <v>15466.717150902763</v>
      </c>
    </row>
    <row r="18" spans="1:8" s="54" customFormat="1" ht="30.75">
      <c r="A18" s="75">
        <v>6</v>
      </c>
      <c r="B18" s="76" t="s">
        <v>37</v>
      </c>
      <c r="C18" s="71">
        <f t="shared" si="0"/>
        <v>428</v>
      </c>
      <c r="D18" s="71">
        <v>325</v>
      </c>
      <c r="E18" s="71">
        <v>103</v>
      </c>
      <c r="F18" s="92">
        <f t="shared" si="1"/>
        <v>7087.227414330218</v>
      </c>
      <c r="G18" s="94">
        <f t="shared" si="2"/>
        <v>10267.242606920776</v>
      </c>
      <c r="H18" s="95">
        <f t="shared" si="3"/>
        <v>17354.470021250992</v>
      </c>
    </row>
    <row r="19" spans="1:8" s="54" customFormat="1" ht="31.5" thickBot="1">
      <c r="A19" s="73">
        <v>7</v>
      </c>
      <c r="B19" s="74" t="s">
        <v>11</v>
      </c>
      <c r="C19" s="71">
        <f t="shared" si="0"/>
        <v>232</v>
      </c>
      <c r="D19" s="71">
        <v>140</v>
      </c>
      <c r="E19" s="71">
        <v>92</v>
      </c>
      <c r="F19" s="92">
        <f t="shared" si="1"/>
        <v>3052.9595015576324</v>
      </c>
      <c r="G19" s="94">
        <f t="shared" si="2"/>
        <v>9170.74096928846</v>
      </c>
      <c r="H19" s="95">
        <f t="shared" si="3"/>
        <v>12223.700470846092</v>
      </c>
    </row>
    <row r="20" spans="1:8" s="54" customFormat="1" ht="31.5" thickBot="1">
      <c r="A20" s="77"/>
      <c r="B20" s="78" t="s">
        <v>2</v>
      </c>
      <c r="C20" s="79">
        <f aca="true" t="shared" si="4" ref="C20:H20">SUM(C13:C19)</f>
        <v>2558.01</v>
      </c>
      <c r="D20" s="79">
        <f t="shared" si="4"/>
        <v>1926</v>
      </c>
      <c r="E20" s="79">
        <f t="shared" si="4"/>
        <v>632.01</v>
      </c>
      <c r="F20" s="79">
        <f t="shared" si="4"/>
        <v>42000</v>
      </c>
      <c r="G20" s="79">
        <f t="shared" si="4"/>
        <v>62999.99999999999</v>
      </c>
      <c r="H20" s="97">
        <f t="shared" si="4"/>
        <v>105000</v>
      </c>
    </row>
    <row r="21" spans="1:12" s="54" customFormat="1" ht="23.25">
      <c r="A21" s="81"/>
      <c r="B21" s="81"/>
      <c r="C21" s="82"/>
      <c r="D21" s="83"/>
      <c r="E21" s="83"/>
      <c r="F21" s="84"/>
      <c r="G21" s="84"/>
      <c r="H21" s="49"/>
      <c r="I21" s="49"/>
      <c r="J21" s="49"/>
      <c r="K21" s="49"/>
      <c r="L21" s="50"/>
    </row>
    <row r="22" spans="1:15" s="54" customFormat="1" ht="23.25">
      <c r="A22" s="57"/>
      <c r="B22" s="98" t="s">
        <v>45</v>
      </c>
      <c r="C22" s="99">
        <v>90000</v>
      </c>
      <c r="D22" s="84"/>
      <c r="E22" s="84"/>
      <c r="F22" s="84"/>
      <c r="G22" s="84"/>
      <c r="H22" s="49"/>
      <c r="I22" s="49"/>
      <c r="J22" s="49"/>
      <c r="K22" s="49"/>
      <c r="L22" s="49"/>
      <c r="M22" s="49"/>
      <c r="N22" s="49"/>
      <c r="O22" s="50"/>
    </row>
    <row r="23" spans="1:15" s="54" customFormat="1" ht="23.25">
      <c r="A23" s="57"/>
      <c r="B23" s="100"/>
      <c r="C23" s="101"/>
      <c r="H23" s="49"/>
      <c r="I23" s="49"/>
      <c r="J23" s="49"/>
      <c r="K23" s="49"/>
      <c r="L23" s="49"/>
      <c r="M23" s="49"/>
      <c r="N23" s="49"/>
      <c r="O23" s="50"/>
    </row>
    <row r="24" spans="1:15" s="54" customFormat="1" ht="23.25">
      <c r="A24" s="57"/>
      <c r="B24" s="102" t="s">
        <v>46</v>
      </c>
      <c r="C24" s="103">
        <v>0.4</v>
      </c>
      <c r="D24" s="104">
        <f>C26*40%</f>
        <v>42000</v>
      </c>
      <c r="E24" s="104">
        <f>D24/D20</f>
        <v>21.806853582554517</v>
      </c>
      <c r="F24" s="105" t="s">
        <v>47</v>
      </c>
      <c r="G24" s="106"/>
      <c r="H24" s="49"/>
      <c r="I24" s="49"/>
      <c r="J24" s="49"/>
      <c r="K24" s="49"/>
      <c r="L24" s="49"/>
      <c r="M24" s="49"/>
      <c r="N24" s="49"/>
      <c r="O24" s="50"/>
    </row>
    <row r="25" spans="1:15" s="54" customFormat="1" ht="23.25">
      <c r="A25" s="57"/>
      <c r="B25" s="107" t="s">
        <v>48</v>
      </c>
      <c r="C25" s="103">
        <v>0.6</v>
      </c>
      <c r="D25" s="104">
        <f>C26*60%</f>
        <v>63000</v>
      </c>
      <c r="E25" s="104">
        <f>D25/E20</f>
        <v>99.68196705748326</v>
      </c>
      <c r="F25" s="108" t="s">
        <v>49</v>
      </c>
      <c r="G25" s="53"/>
      <c r="H25" s="57"/>
      <c r="I25" s="49"/>
      <c r="J25" s="49"/>
      <c r="K25" s="49"/>
      <c r="L25" s="49"/>
      <c r="M25" s="49"/>
      <c r="N25" s="49"/>
      <c r="O25" s="50"/>
    </row>
    <row r="26" spans="2:9" ht="27.75">
      <c r="B26" s="109" t="s">
        <v>50</v>
      </c>
      <c r="C26" s="110">
        <v>105000</v>
      </c>
      <c r="D26" s="111"/>
      <c r="G26" s="49"/>
      <c r="I26" s="50"/>
    </row>
    <row r="27" spans="2:9" ht="23.25">
      <c r="B27" s="85"/>
      <c r="C27" s="86"/>
      <c r="D27" s="49"/>
      <c r="E27" s="49"/>
      <c r="F27" s="49"/>
      <c r="G27" s="49"/>
      <c r="I27" s="50"/>
    </row>
    <row r="28" spans="2:9" ht="23.25">
      <c r="B28" s="85"/>
      <c r="C28" s="86"/>
      <c r="D28" s="49"/>
      <c r="E28" s="49"/>
      <c r="F28" s="49"/>
      <c r="G28" s="49"/>
      <c r="I28" s="50"/>
    </row>
    <row r="29" spans="2:9" ht="26.25">
      <c r="B29" s="44" t="s">
        <v>38</v>
      </c>
      <c r="C29" s="49"/>
      <c r="I29" s="50"/>
    </row>
    <row r="30" spans="2:9" ht="26.25">
      <c r="B30" s="44" t="s">
        <v>39</v>
      </c>
      <c r="C30" s="49"/>
      <c r="I30" s="50"/>
    </row>
  </sheetData>
  <mergeCells count="4">
    <mergeCell ref="B11:B12"/>
    <mergeCell ref="B8:H8"/>
    <mergeCell ref="B9:H9"/>
    <mergeCell ref="F11:H11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workbookViewId="0" topLeftCell="B1">
      <selection activeCell="F25" sqref="F25"/>
    </sheetView>
  </sheetViews>
  <sheetFormatPr defaultColWidth="9.140625" defaultRowHeight="12.75"/>
  <cols>
    <col min="1" max="1" width="9.140625" style="57" customWidth="1"/>
    <col min="2" max="2" width="85.28125" style="52" customWidth="1"/>
    <col min="3" max="3" width="26.7109375" style="58" customWidth="1"/>
    <col min="4" max="4" width="24.57421875" style="50" customWidth="1"/>
    <col min="5" max="5" width="23.00390625" style="50" customWidth="1"/>
    <col min="6" max="6" width="27.421875" style="50" customWidth="1"/>
    <col min="7" max="7" width="26.140625" style="50" customWidth="1"/>
    <col min="8" max="8" width="27.140625" style="49" customWidth="1"/>
    <col min="9" max="9" width="25.7109375" style="49" customWidth="1"/>
    <col min="10" max="10" width="26.28125" style="49" customWidth="1"/>
    <col min="11" max="14" width="9.28125" style="49" bestFit="1" customWidth="1"/>
    <col min="15" max="15" width="19.00390625" style="50" customWidth="1"/>
    <col min="16" max="16384" width="9.140625" style="49" customWidth="1"/>
  </cols>
  <sheetData>
    <row r="1" spans="1:8" ht="26.25">
      <c r="A1" s="44" t="s">
        <v>26</v>
      </c>
      <c r="B1" s="45"/>
      <c r="C1" s="46"/>
      <c r="D1" s="45"/>
      <c r="E1" s="45"/>
      <c r="F1" s="47"/>
      <c r="G1" s="47"/>
      <c r="H1" s="48"/>
    </row>
    <row r="2" spans="1:15" s="52" customFormat="1" ht="25.5">
      <c r="A2" s="45"/>
      <c r="B2" s="45"/>
      <c r="C2" s="46"/>
      <c r="D2" s="45"/>
      <c r="E2" s="45"/>
      <c r="F2" s="47"/>
      <c r="G2" s="47"/>
      <c r="H2" s="51"/>
      <c r="O2" s="50"/>
    </row>
    <row r="3" spans="1:15" s="52" customFormat="1" ht="25.5">
      <c r="A3" s="45"/>
      <c r="B3" s="45"/>
      <c r="C3" s="46"/>
      <c r="D3" s="45"/>
      <c r="E3" s="45"/>
      <c r="F3" s="47"/>
      <c r="G3" s="47"/>
      <c r="H3" s="51"/>
      <c r="O3" s="50"/>
    </row>
    <row r="4" spans="1:15" s="52" customFormat="1" ht="25.5">
      <c r="A4" s="45"/>
      <c r="B4" s="45"/>
      <c r="C4" s="46"/>
      <c r="D4" s="45"/>
      <c r="E4" s="45"/>
      <c r="F4" s="47"/>
      <c r="G4" s="47"/>
      <c r="H4" s="51"/>
      <c r="I4" s="50"/>
      <c r="O4" s="50"/>
    </row>
    <row r="5" spans="1:15" s="52" customFormat="1" ht="25.5">
      <c r="A5" s="45"/>
      <c r="B5" s="45"/>
      <c r="C5" s="46"/>
      <c r="D5" s="45"/>
      <c r="E5" s="45"/>
      <c r="F5" s="51"/>
      <c r="G5" s="51"/>
      <c r="H5" s="51"/>
      <c r="I5" s="50"/>
      <c r="O5" s="50"/>
    </row>
    <row r="6" spans="1:15" s="52" customFormat="1" ht="25.5">
      <c r="A6" s="45"/>
      <c r="B6" s="45"/>
      <c r="C6" s="46"/>
      <c r="D6" s="45"/>
      <c r="E6" s="45"/>
      <c r="F6" s="53"/>
      <c r="G6" s="51"/>
      <c r="H6" s="51"/>
      <c r="I6" s="50"/>
      <c r="O6" s="50"/>
    </row>
    <row r="7" spans="1:15" s="54" customFormat="1" ht="26.25">
      <c r="A7" s="44" t="s">
        <v>27</v>
      </c>
      <c r="B7" s="45"/>
      <c r="C7" s="46"/>
      <c r="D7" s="45"/>
      <c r="E7" s="45"/>
      <c r="F7" s="53"/>
      <c r="G7" s="51"/>
      <c r="H7" s="51"/>
      <c r="O7" s="50"/>
    </row>
    <row r="8" spans="1:15" s="54" customFormat="1" ht="26.25">
      <c r="A8" s="44"/>
      <c r="B8" s="55" t="s">
        <v>28</v>
      </c>
      <c r="C8" s="55"/>
      <c r="D8" s="55"/>
      <c r="E8" s="55"/>
      <c r="F8" s="55"/>
      <c r="G8" s="55"/>
      <c r="H8" s="55"/>
      <c r="O8" s="50"/>
    </row>
    <row r="9" spans="1:15" s="54" customFormat="1" ht="26.25">
      <c r="A9" s="56"/>
      <c r="B9" s="55"/>
      <c r="C9" s="55"/>
      <c r="D9" s="55"/>
      <c r="E9" s="55"/>
      <c r="F9" s="55"/>
      <c r="G9" s="55"/>
      <c r="H9" s="55"/>
      <c r="O9" s="50"/>
    </row>
    <row r="10" spans="1:15" s="54" customFormat="1" ht="27" thickBot="1">
      <c r="A10" s="57"/>
      <c r="B10" s="52"/>
      <c r="C10" s="58"/>
      <c r="H10" s="44"/>
      <c r="O10" s="50"/>
    </row>
    <row r="11" spans="1:5" s="54" customFormat="1" ht="78.75" customHeight="1" thickBot="1">
      <c r="A11" s="59" t="s">
        <v>0</v>
      </c>
      <c r="B11" s="60" t="s">
        <v>1</v>
      </c>
      <c r="C11" s="61" t="s">
        <v>2</v>
      </c>
      <c r="D11" s="62" t="s">
        <v>29</v>
      </c>
      <c r="E11" s="63" t="s">
        <v>30</v>
      </c>
    </row>
    <row r="12" spans="1:5" s="54" customFormat="1" ht="96.75" customHeight="1" thickBot="1">
      <c r="A12" s="64" t="s">
        <v>8</v>
      </c>
      <c r="B12" s="65"/>
      <c r="C12" s="66" t="s">
        <v>31</v>
      </c>
      <c r="D12" s="67" t="s">
        <v>32</v>
      </c>
      <c r="E12" s="68" t="s">
        <v>32</v>
      </c>
    </row>
    <row r="13" spans="1:5" s="54" customFormat="1" ht="30.75">
      <c r="A13" s="69">
        <v>1</v>
      </c>
      <c r="B13" s="70" t="s">
        <v>33</v>
      </c>
      <c r="C13" s="71">
        <f aca="true" t="shared" si="0" ref="C13:C19">SUM(D13:E13)</f>
        <v>291</v>
      </c>
      <c r="D13" s="71">
        <v>207</v>
      </c>
      <c r="E13" s="72">
        <v>84</v>
      </c>
    </row>
    <row r="14" spans="1:5" s="54" customFormat="1" ht="30.75">
      <c r="A14" s="73">
        <v>2</v>
      </c>
      <c r="B14" s="74" t="s">
        <v>34</v>
      </c>
      <c r="C14" s="71">
        <f t="shared" si="0"/>
        <v>342.75</v>
      </c>
      <c r="D14" s="71">
        <v>295</v>
      </c>
      <c r="E14" s="72">
        <v>47.75</v>
      </c>
    </row>
    <row r="15" spans="1:5" s="54" customFormat="1" ht="30.75">
      <c r="A15" s="73">
        <v>3</v>
      </c>
      <c r="B15" s="74" t="s">
        <v>35</v>
      </c>
      <c r="C15" s="71">
        <f t="shared" si="0"/>
        <v>565.26</v>
      </c>
      <c r="D15" s="71">
        <v>410</v>
      </c>
      <c r="E15" s="72">
        <v>155.26</v>
      </c>
    </row>
    <row r="16" spans="1:5" s="54" customFormat="1" ht="30.75">
      <c r="A16" s="73">
        <v>4</v>
      </c>
      <c r="B16" s="74" t="s">
        <v>21</v>
      </c>
      <c r="C16" s="71">
        <f t="shared" si="0"/>
        <v>304</v>
      </c>
      <c r="D16" s="71">
        <v>242</v>
      </c>
      <c r="E16" s="72">
        <v>62</v>
      </c>
    </row>
    <row r="17" spans="1:5" s="54" customFormat="1" ht="30.75">
      <c r="A17" s="73">
        <v>5</v>
      </c>
      <c r="B17" s="74" t="s">
        <v>36</v>
      </c>
      <c r="C17" s="71">
        <f t="shared" si="0"/>
        <v>395</v>
      </c>
      <c r="D17" s="71">
        <v>307</v>
      </c>
      <c r="E17" s="72">
        <v>88</v>
      </c>
    </row>
    <row r="18" spans="1:5" s="54" customFormat="1" ht="30.75">
      <c r="A18" s="75">
        <v>6</v>
      </c>
      <c r="B18" s="76" t="s">
        <v>37</v>
      </c>
      <c r="C18" s="71">
        <f t="shared" si="0"/>
        <v>428</v>
      </c>
      <c r="D18" s="71">
        <v>325</v>
      </c>
      <c r="E18" s="72">
        <v>103</v>
      </c>
    </row>
    <row r="19" spans="1:5" s="54" customFormat="1" ht="31.5" thickBot="1">
      <c r="A19" s="73">
        <v>7</v>
      </c>
      <c r="B19" s="74" t="s">
        <v>11</v>
      </c>
      <c r="C19" s="71">
        <f t="shared" si="0"/>
        <v>232</v>
      </c>
      <c r="D19" s="71">
        <v>140</v>
      </c>
      <c r="E19" s="72">
        <v>92</v>
      </c>
    </row>
    <row r="20" spans="1:5" s="54" customFormat="1" ht="31.5" thickBot="1">
      <c r="A20" s="77"/>
      <c r="B20" s="78" t="s">
        <v>2</v>
      </c>
      <c r="C20" s="79">
        <f>SUM(C13:C19)</f>
        <v>2558.01</v>
      </c>
      <c r="D20" s="79">
        <f>SUM(D13:D19)</f>
        <v>1926</v>
      </c>
      <c r="E20" s="80">
        <f>SUM(E13:E19)</f>
        <v>632.01</v>
      </c>
    </row>
    <row r="21" spans="1:12" s="54" customFormat="1" ht="23.25">
      <c r="A21" s="81"/>
      <c r="B21" s="81"/>
      <c r="C21" s="82"/>
      <c r="D21" s="83"/>
      <c r="E21" s="83"/>
      <c r="F21" s="84"/>
      <c r="G21" s="84"/>
      <c r="H21" s="49"/>
      <c r="I21" s="49"/>
      <c r="J21" s="49"/>
      <c r="K21" s="49"/>
      <c r="L21" s="50"/>
    </row>
    <row r="22" spans="2:9" ht="23.25">
      <c r="B22" s="85"/>
      <c r="C22" s="86"/>
      <c r="D22" s="49"/>
      <c r="E22" s="49"/>
      <c r="F22" s="49"/>
      <c r="G22" s="49"/>
      <c r="I22" s="50"/>
    </row>
    <row r="23" spans="2:9" ht="26.25">
      <c r="B23" s="44" t="s">
        <v>38</v>
      </c>
      <c r="C23" s="49"/>
      <c r="I23" s="50"/>
    </row>
    <row r="24" spans="2:9" ht="26.25">
      <c r="B24" s="44" t="s">
        <v>39</v>
      </c>
      <c r="C24" s="49"/>
      <c r="I24" s="50"/>
    </row>
  </sheetData>
  <mergeCells count="3">
    <mergeCell ref="B11:B12"/>
    <mergeCell ref="B8:H8"/>
    <mergeCell ref="B9:H9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chitariu</cp:lastModifiedBy>
  <cp:lastPrinted>2015-04-20T08:09:29Z</cp:lastPrinted>
  <dcterms:created xsi:type="dcterms:W3CDTF">2011-01-17T06:44:30Z</dcterms:created>
  <dcterms:modified xsi:type="dcterms:W3CDTF">2015-05-01T11:50:41Z</dcterms:modified>
  <cp:category/>
  <cp:version/>
  <cp:contentType/>
  <cp:contentStatus/>
</cp:coreProperties>
</file>