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LUNA APRILIE 2015" sheetId="1" r:id="rId1"/>
  </sheets>
  <definedNames>
    <definedName name="_xlnm.Print_Area" localSheetId="0">'LUNA APRILIE 2015'!$A$1:$J$34</definedName>
  </definedNames>
  <calcPr fullCalcOnLoad="1"/>
</workbook>
</file>

<file path=xl/sharedStrings.xml><?xml version="1.0" encoding="utf-8"?>
<sst xmlns="http://schemas.openxmlformats.org/spreadsheetml/2006/main" count="32" uniqueCount="30">
  <si>
    <t>Nr.</t>
  </si>
  <si>
    <t>DENUMIRE FURNIZOR</t>
  </si>
  <si>
    <t>TOTAL</t>
  </si>
  <si>
    <t>crt.</t>
  </si>
  <si>
    <t>MEDINOVA SRL BIRLAD</t>
  </si>
  <si>
    <t>CASA DE ASIGURARI DE SANATATE VASLUI</t>
  </si>
  <si>
    <t>Intocmit,</t>
  </si>
  <si>
    <t>Cons.Cosma Marian</t>
  </si>
  <si>
    <t xml:space="preserve">                                ASISTENTA MEDICALA DE SPECIALITATE RECUPERARE -REABILITARE A SANATATII IN AMBULATORIU</t>
  </si>
  <si>
    <t>PUNCTE</t>
  </si>
  <si>
    <t>puncte</t>
  </si>
  <si>
    <t>VALOARE RES TEHNICE</t>
  </si>
  <si>
    <t>VALOARE RES UMANE</t>
  </si>
  <si>
    <t>BIOANALIZA SRL VASLUI</t>
  </si>
  <si>
    <t>MEDICAL TERAPY SRL VASLUI</t>
  </si>
  <si>
    <t>RECUMED SRL VASLUI</t>
  </si>
  <si>
    <t>SOC.CIV.MEDICALA BARLAD</t>
  </si>
  <si>
    <t>FIZIOMED SRL BIRLAD</t>
  </si>
  <si>
    <t>FIZIO-CENTER SRL BIRLAD</t>
  </si>
  <si>
    <t>val punct res tehnice</t>
  </si>
  <si>
    <t>val punct res umane</t>
  </si>
  <si>
    <t>40% res tehnice</t>
  </si>
  <si>
    <t>60% res umane</t>
  </si>
  <si>
    <t>SUPLIMENTARE APRILIE 2015</t>
  </si>
  <si>
    <t>SUPLIM. Valori contract APRILIE 2015</t>
  </si>
  <si>
    <t xml:space="preserve">VALORI CONTRACT APRILIE  2015 </t>
  </si>
  <si>
    <t>LUNA APRILIE 2015</t>
  </si>
  <si>
    <t xml:space="preserve"> CREDIT DE ANGAJAMENT  APRILIE 2015</t>
  </si>
  <si>
    <t>RESURSE TEHNICE</t>
  </si>
  <si>
    <t>RESURSE UMANE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</si>
</sst>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18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sz val="24"/>
      <name val="Arial"/>
      <family val="0"/>
    </font>
    <font>
      <sz val="16"/>
      <name val="Times New Roman"/>
      <family val="1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2" fillId="0" borderId="1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/>
      <protection/>
    </xf>
    <xf numFmtId="4" fontId="14" fillId="0" borderId="6" xfId="21" applyNumberFormat="1" applyFont="1" applyFill="1" applyBorder="1" applyAlignment="1">
      <alignment horizontal="right"/>
      <protection/>
    </xf>
    <xf numFmtId="4" fontId="15" fillId="0" borderId="6" xfId="21" applyNumberFormat="1" applyFont="1" applyBorder="1">
      <alignment/>
      <protection/>
    </xf>
    <xf numFmtId="0" fontId="14" fillId="0" borderId="7" xfId="21" applyFont="1" applyBorder="1" applyAlignment="1">
      <alignment horizontal="center"/>
      <protection/>
    </xf>
    <xf numFmtId="4" fontId="15" fillId="0" borderId="8" xfId="21" applyNumberFormat="1" applyFont="1" applyBorder="1">
      <alignment/>
      <protection/>
    </xf>
    <xf numFmtId="0" fontId="14" fillId="0" borderId="7" xfId="21" applyFont="1" applyFill="1" applyBorder="1" applyAlignment="1">
      <alignment horizontal="center"/>
      <protection/>
    </xf>
    <xf numFmtId="0" fontId="16" fillId="0" borderId="0" xfId="21" applyFont="1">
      <alignment/>
      <protection/>
    </xf>
    <xf numFmtId="0" fontId="14" fillId="0" borderId="9" xfId="21" applyFont="1" applyBorder="1">
      <alignment/>
      <protection/>
    </xf>
    <xf numFmtId="4" fontId="12" fillId="0" borderId="10" xfId="21" applyNumberFormat="1" applyFont="1" applyBorder="1" applyAlignment="1">
      <alignment horizontal="right"/>
      <protection/>
    </xf>
    <xf numFmtId="0" fontId="16" fillId="0" borderId="0" xfId="21" applyFont="1" applyAlignment="1">
      <alignment horizontal="center"/>
      <protection/>
    </xf>
    <xf numFmtId="4" fontId="5" fillId="0" borderId="0" xfId="21" applyNumberFormat="1" applyFont="1" applyFill="1">
      <alignment/>
      <protection/>
    </xf>
    <xf numFmtId="4" fontId="3" fillId="0" borderId="0" xfId="21" applyNumberFormat="1" applyFont="1">
      <alignment/>
      <protection/>
    </xf>
    <xf numFmtId="0" fontId="9" fillId="2" borderId="0" xfId="21" applyFont="1" applyFill="1">
      <alignment/>
      <protection/>
    </xf>
    <xf numFmtId="4" fontId="5" fillId="2" borderId="0" xfId="21" applyNumberFormat="1" applyFont="1" applyFill="1" applyAlignment="1">
      <alignment horizontal="center"/>
      <protection/>
    </xf>
    <xf numFmtId="0" fontId="9" fillId="0" borderId="0" xfId="21" applyFont="1" applyFill="1">
      <alignment/>
      <protection/>
    </xf>
    <xf numFmtId="4" fontId="9" fillId="0" borderId="0" xfId="21" applyNumberFormat="1" applyFont="1" applyFill="1" applyAlignment="1">
      <alignment horizontal="center"/>
      <protection/>
    </xf>
    <xf numFmtId="0" fontId="9" fillId="0" borderId="0" xfId="21" applyFont="1">
      <alignment/>
      <protection/>
    </xf>
    <xf numFmtId="10" fontId="9" fillId="0" borderId="0" xfId="21" applyNumberFormat="1" applyFont="1" applyAlignment="1">
      <alignment horizontal="center"/>
      <protection/>
    </xf>
    <xf numFmtId="4" fontId="5" fillId="0" borderId="0" xfId="21" applyNumberFormat="1" applyFont="1">
      <alignment/>
      <protection/>
    </xf>
    <xf numFmtId="4" fontId="9" fillId="0" borderId="0" xfId="21" applyNumberFormat="1" applyFont="1" applyFill="1">
      <alignment/>
      <protection/>
    </xf>
    <xf numFmtId="4" fontId="9" fillId="0" borderId="0" xfId="21" applyNumberFormat="1" applyFont="1">
      <alignment/>
      <protection/>
    </xf>
    <xf numFmtId="10" fontId="9" fillId="0" borderId="0" xfId="21" applyNumberFormat="1" applyFont="1">
      <alignment/>
      <protection/>
    </xf>
    <xf numFmtId="4" fontId="17" fillId="3" borderId="0" xfId="21" applyNumberFormat="1" applyFont="1" applyFill="1">
      <alignment/>
      <protection/>
    </xf>
    <xf numFmtId="0" fontId="5" fillId="0" borderId="0" xfId="21" applyFont="1">
      <alignment/>
      <protection/>
    </xf>
    <xf numFmtId="0" fontId="14" fillId="0" borderId="6" xfId="21" applyFont="1" applyBorder="1">
      <alignment/>
      <protection/>
    </xf>
    <xf numFmtId="0" fontId="14" fillId="0" borderId="8" xfId="21" applyFont="1" applyBorder="1">
      <alignment/>
      <protection/>
    </xf>
    <xf numFmtId="0" fontId="14" fillId="0" borderId="11" xfId="21" applyFont="1" applyFill="1" applyBorder="1">
      <alignment/>
      <protection/>
    </xf>
    <xf numFmtId="0" fontId="12" fillId="0" borderId="10" xfId="2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4" fontId="3" fillId="0" borderId="0" xfId="21" applyNumberFormat="1" applyFont="1">
      <alignment/>
      <protection/>
    </xf>
    <xf numFmtId="0" fontId="12" fillId="0" borderId="10" xfId="21" applyFont="1" applyBorder="1" applyAlignment="1">
      <alignment horizontal="center" vertical="center" wrapText="1"/>
      <protection/>
    </xf>
    <xf numFmtId="0" fontId="12" fillId="3" borderId="2" xfId="21" applyFont="1" applyFill="1" applyBorder="1" applyAlignment="1">
      <alignment horizontal="center" vertical="center" wrapText="1"/>
      <protection/>
    </xf>
    <xf numFmtId="4" fontId="12" fillId="0" borderId="6" xfId="21" applyNumberFormat="1" applyFont="1" applyFill="1" applyBorder="1" applyAlignment="1">
      <alignment horizontal="right"/>
      <protection/>
    </xf>
    <xf numFmtId="0" fontId="13" fillId="0" borderId="4" xfId="21" applyFont="1" applyBorder="1" applyAlignment="1">
      <alignment horizontal="center" wrapText="1"/>
      <protection/>
    </xf>
    <xf numFmtId="0" fontId="9" fillId="0" borderId="0" xfId="21" applyFont="1">
      <alignment/>
      <protection/>
    </xf>
    <xf numFmtId="17" fontId="17" fillId="3" borderId="0" xfId="21" applyNumberFormat="1" applyFont="1" applyFill="1">
      <alignment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/>
      <protection/>
    </xf>
    <xf numFmtId="17" fontId="12" fillId="3" borderId="10" xfId="21" applyNumberFormat="1" applyFont="1" applyFill="1" applyBorder="1" applyAlignment="1">
      <alignment horizontal="center" wrapText="1"/>
      <protection/>
    </xf>
    <xf numFmtId="17" fontId="12" fillId="3" borderId="12" xfId="21" applyNumberFormat="1" applyFont="1" applyFill="1" applyBorder="1" applyAlignment="1">
      <alignment horizontal="center" wrapText="1"/>
      <protection/>
    </xf>
    <xf numFmtId="17" fontId="12" fillId="3" borderId="13" xfId="21" applyNumberFormat="1" applyFont="1" applyFill="1" applyBorder="1" applyAlignment="1">
      <alignment horizontal="center" wrapText="1"/>
      <protection/>
    </xf>
    <xf numFmtId="0" fontId="5" fillId="3" borderId="9" xfId="21" applyFont="1" applyFill="1" applyBorder="1" applyAlignment="1">
      <alignment horizontal="center" wrapText="1"/>
      <protection/>
    </xf>
    <xf numFmtId="4" fontId="15" fillId="3" borderId="5" xfId="21" applyNumberFormat="1" applyFont="1" applyFill="1" applyBorder="1">
      <alignment/>
      <protection/>
    </xf>
    <xf numFmtId="4" fontId="15" fillId="3" borderId="7" xfId="21" applyNumberFormat="1" applyFont="1" applyFill="1" applyBorder="1">
      <alignment/>
      <protection/>
    </xf>
    <xf numFmtId="4" fontId="15" fillId="3" borderId="9" xfId="21" applyNumberFormat="1" applyFont="1" applyFill="1" applyBorder="1">
      <alignment/>
      <protection/>
    </xf>
    <xf numFmtId="17" fontId="13" fillId="0" borderId="0" xfId="21" applyNumberFormat="1" applyFont="1">
      <alignment/>
      <protection/>
    </xf>
    <xf numFmtId="4" fontId="13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60" workbookViewId="0" topLeftCell="B1">
      <selection activeCell="F29" sqref="F29"/>
    </sheetView>
  </sheetViews>
  <sheetFormatPr defaultColWidth="9.140625" defaultRowHeight="12.75"/>
  <cols>
    <col min="1" max="1" width="9.140625" style="9" customWidth="1"/>
    <col min="2" max="2" width="85.28125" style="6" customWidth="1"/>
    <col min="3" max="3" width="26.7109375" style="10" customWidth="1"/>
    <col min="4" max="4" width="24.57421875" style="5" customWidth="1"/>
    <col min="5" max="5" width="23.00390625" style="5" customWidth="1"/>
    <col min="6" max="6" width="27.421875" style="5" customWidth="1"/>
    <col min="7" max="7" width="26.140625" style="5" customWidth="1"/>
    <col min="8" max="8" width="27.140625" style="4" customWidth="1"/>
    <col min="9" max="9" width="25.7109375" style="4" customWidth="1"/>
    <col min="10" max="10" width="26.28125" style="4" customWidth="1"/>
    <col min="11" max="14" width="9.28125" style="4" bestFit="1" customWidth="1"/>
    <col min="15" max="15" width="19.00390625" style="5" customWidth="1"/>
    <col min="16" max="16384" width="9.140625" style="4" customWidth="1"/>
  </cols>
  <sheetData>
    <row r="1" spans="1:8" ht="26.25">
      <c r="A1" s="1" t="s">
        <v>5</v>
      </c>
      <c r="B1" s="2"/>
      <c r="C1" s="3"/>
      <c r="D1" s="2"/>
      <c r="E1" s="2"/>
      <c r="F1" s="43"/>
      <c r="G1" s="43"/>
      <c r="H1" s="51"/>
    </row>
    <row r="2" spans="1:15" s="6" customFormat="1" ht="25.5">
      <c r="A2" s="2"/>
      <c r="B2" s="2"/>
      <c r="C2" s="3"/>
      <c r="D2" s="2"/>
      <c r="E2" s="2"/>
      <c r="F2" s="43"/>
      <c r="G2" s="43"/>
      <c r="H2" s="44"/>
      <c r="O2" s="5"/>
    </row>
    <row r="3" spans="1:15" s="6" customFormat="1" ht="25.5">
      <c r="A3" s="2"/>
      <c r="B3" s="2"/>
      <c r="C3" s="3"/>
      <c r="D3" s="2"/>
      <c r="E3" s="2"/>
      <c r="F3" s="43"/>
      <c r="G3" s="43"/>
      <c r="H3" s="44"/>
      <c r="O3" s="5"/>
    </row>
    <row r="4" spans="1:15" s="6" customFormat="1" ht="25.5">
      <c r="A4" s="2"/>
      <c r="B4" s="2"/>
      <c r="C4" s="3"/>
      <c r="D4" s="2"/>
      <c r="E4" s="2"/>
      <c r="F4" s="43"/>
      <c r="G4" s="43"/>
      <c r="H4" s="44"/>
      <c r="I4" s="5"/>
      <c r="O4" s="5"/>
    </row>
    <row r="5" spans="1:15" s="6" customFormat="1" ht="25.5">
      <c r="A5" s="2"/>
      <c r="B5" s="2"/>
      <c r="C5" s="3"/>
      <c r="D5" s="2"/>
      <c r="E5" s="2"/>
      <c r="F5" s="44"/>
      <c r="G5" s="44"/>
      <c r="H5" s="44"/>
      <c r="I5" s="5"/>
      <c r="O5" s="5"/>
    </row>
    <row r="6" spans="1:15" s="6" customFormat="1" ht="25.5">
      <c r="A6" s="2"/>
      <c r="B6" s="2"/>
      <c r="C6" s="3"/>
      <c r="D6" s="2"/>
      <c r="E6" s="2"/>
      <c r="F6" s="31"/>
      <c r="G6" s="44"/>
      <c r="H6" s="44"/>
      <c r="I6" s="5"/>
      <c r="O6" s="5"/>
    </row>
    <row r="7" spans="1:15" s="8" customFormat="1" ht="26.25">
      <c r="A7" s="1" t="s">
        <v>8</v>
      </c>
      <c r="B7" s="2"/>
      <c r="C7" s="3"/>
      <c r="D7" s="2"/>
      <c r="E7" s="2"/>
      <c r="F7" s="31"/>
      <c r="G7" s="44"/>
      <c r="H7" s="44"/>
      <c r="O7" s="5"/>
    </row>
    <row r="8" spans="1:15" s="8" customFormat="1" ht="26.25">
      <c r="A8" s="1"/>
      <c r="B8" s="55" t="s">
        <v>25</v>
      </c>
      <c r="C8" s="55"/>
      <c r="D8" s="55"/>
      <c r="E8" s="55"/>
      <c r="F8" s="55"/>
      <c r="G8" s="55"/>
      <c r="H8" s="55"/>
      <c r="O8" s="5"/>
    </row>
    <row r="9" spans="1:15" s="8" customFormat="1" ht="26.25">
      <c r="A9" s="7"/>
      <c r="B9" s="55"/>
      <c r="C9" s="55"/>
      <c r="D9" s="55"/>
      <c r="E9" s="55"/>
      <c r="F9" s="55"/>
      <c r="G9" s="55"/>
      <c r="H9" s="55"/>
      <c r="O9" s="5"/>
    </row>
    <row r="10" spans="1:15" s="8" customFormat="1" ht="27" thickBot="1">
      <c r="A10" s="9"/>
      <c r="B10" s="6"/>
      <c r="C10" s="10"/>
      <c r="H10" s="1"/>
      <c r="O10" s="5"/>
    </row>
    <row r="11" spans="1:8" s="8" customFormat="1" ht="78.75" customHeight="1" thickBot="1">
      <c r="A11" s="11" t="s">
        <v>0</v>
      </c>
      <c r="B11" s="53" t="s">
        <v>1</v>
      </c>
      <c r="C11" s="12" t="s">
        <v>2</v>
      </c>
      <c r="D11" s="48" t="s">
        <v>21</v>
      </c>
      <c r="E11" s="48" t="s">
        <v>22</v>
      </c>
      <c r="F11" s="56" t="s">
        <v>24</v>
      </c>
      <c r="G11" s="57"/>
      <c r="H11" s="58"/>
    </row>
    <row r="12" spans="1:8" s="8" customFormat="1" ht="96.75" customHeight="1" thickBot="1">
      <c r="A12" s="13" t="s">
        <v>3</v>
      </c>
      <c r="B12" s="54"/>
      <c r="C12" s="14" t="s">
        <v>9</v>
      </c>
      <c r="D12" s="47" t="s">
        <v>10</v>
      </c>
      <c r="E12" s="47" t="s">
        <v>10</v>
      </c>
      <c r="F12" s="50" t="s">
        <v>11</v>
      </c>
      <c r="G12" s="50" t="s">
        <v>12</v>
      </c>
      <c r="H12" s="59" t="s">
        <v>23</v>
      </c>
    </row>
    <row r="13" spans="1:8" s="8" customFormat="1" ht="30.75">
      <c r="A13" s="15">
        <v>1</v>
      </c>
      <c r="B13" s="39" t="s">
        <v>13</v>
      </c>
      <c r="C13" s="16">
        <f aca="true" t="shared" si="0" ref="C13:C19">SUM(D13:E13)</f>
        <v>221</v>
      </c>
      <c r="D13" s="16">
        <v>158</v>
      </c>
      <c r="E13" s="16">
        <v>63</v>
      </c>
      <c r="F13" s="17">
        <f aca="true" t="shared" si="1" ref="F13:F19">D13*$E$24</f>
        <v>3328.2621416032766</v>
      </c>
      <c r="G13" s="17">
        <f aca="true" t="shared" si="2" ref="G13:G19">E13*$E$25</f>
        <v>6348.436217063522</v>
      </c>
      <c r="H13" s="60">
        <f aca="true" t="shared" si="3" ref="H13:H19">F13+G13</f>
        <v>9676.6983586668</v>
      </c>
    </row>
    <row r="14" spans="1:8" s="8" customFormat="1" ht="30.75">
      <c r="A14" s="18">
        <v>2</v>
      </c>
      <c r="B14" s="40" t="s">
        <v>14</v>
      </c>
      <c r="C14" s="16">
        <f t="shared" si="0"/>
        <v>248</v>
      </c>
      <c r="D14" s="16">
        <v>218</v>
      </c>
      <c r="E14" s="16">
        <v>30</v>
      </c>
      <c r="F14" s="17">
        <f t="shared" si="1"/>
        <v>4592.159157401989</v>
      </c>
      <c r="G14" s="19">
        <f t="shared" si="2"/>
        <v>3023.064865268344</v>
      </c>
      <c r="H14" s="61">
        <f t="shared" si="3"/>
        <v>7615.224022670333</v>
      </c>
    </row>
    <row r="15" spans="1:8" s="8" customFormat="1" ht="30.75">
      <c r="A15" s="18">
        <v>3</v>
      </c>
      <c r="B15" s="40" t="s">
        <v>15</v>
      </c>
      <c r="C15" s="16">
        <f t="shared" si="0"/>
        <v>506.88</v>
      </c>
      <c r="D15" s="16">
        <v>390</v>
      </c>
      <c r="E15" s="16">
        <v>116.88</v>
      </c>
      <c r="F15" s="17">
        <f t="shared" si="1"/>
        <v>8215.330602691633</v>
      </c>
      <c r="G15" s="19">
        <f t="shared" si="2"/>
        <v>11777.860715085468</v>
      </c>
      <c r="H15" s="61">
        <f t="shared" si="3"/>
        <v>19993.1913177771</v>
      </c>
    </row>
    <row r="16" spans="1:8" s="8" customFormat="1" ht="30.75">
      <c r="A16" s="18">
        <v>4</v>
      </c>
      <c r="B16" s="40" t="s">
        <v>16</v>
      </c>
      <c r="C16" s="16">
        <f t="shared" si="0"/>
        <v>311</v>
      </c>
      <c r="D16" s="49">
        <v>249</v>
      </c>
      <c r="E16" s="16">
        <v>62</v>
      </c>
      <c r="F16" s="17">
        <f t="shared" si="1"/>
        <v>5245.1726155646575</v>
      </c>
      <c r="G16" s="19">
        <f t="shared" si="2"/>
        <v>6247.6673882212435</v>
      </c>
      <c r="H16" s="61">
        <f t="shared" si="3"/>
        <v>11492.840003785901</v>
      </c>
    </row>
    <row r="17" spans="1:8" s="8" customFormat="1" ht="30.75">
      <c r="A17" s="18">
        <v>5</v>
      </c>
      <c r="B17" s="40" t="s">
        <v>17</v>
      </c>
      <c r="C17" s="16">
        <f t="shared" si="0"/>
        <v>351</v>
      </c>
      <c r="D17" s="16">
        <v>279</v>
      </c>
      <c r="E17" s="16">
        <v>72</v>
      </c>
      <c r="F17" s="17">
        <f t="shared" si="1"/>
        <v>5877.121123464014</v>
      </c>
      <c r="G17" s="19">
        <f t="shared" si="2"/>
        <v>7255.355676644025</v>
      </c>
      <c r="H17" s="61">
        <f t="shared" si="3"/>
        <v>13132.47680010804</v>
      </c>
    </row>
    <row r="18" spans="1:8" s="8" customFormat="1" ht="30.75">
      <c r="A18" s="20">
        <v>6</v>
      </c>
      <c r="B18" s="41" t="s">
        <v>18</v>
      </c>
      <c r="C18" s="16">
        <f t="shared" si="0"/>
        <v>385</v>
      </c>
      <c r="D18" s="16">
        <v>285</v>
      </c>
      <c r="E18" s="16">
        <v>100</v>
      </c>
      <c r="F18" s="17">
        <f t="shared" si="1"/>
        <v>6003.510825043885</v>
      </c>
      <c r="G18" s="19">
        <f t="shared" si="2"/>
        <v>10076.882884227813</v>
      </c>
      <c r="H18" s="61">
        <f t="shared" si="3"/>
        <v>16080.393709271699</v>
      </c>
    </row>
    <row r="19" spans="1:8" s="8" customFormat="1" ht="31.5" thickBot="1">
      <c r="A19" s="18">
        <v>7</v>
      </c>
      <c r="B19" s="40" t="s">
        <v>4</v>
      </c>
      <c r="C19" s="16">
        <f t="shared" si="0"/>
        <v>222</v>
      </c>
      <c r="D19" s="16">
        <v>130</v>
      </c>
      <c r="E19" s="16">
        <v>92</v>
      </c>
      <c r="F19" s="17">
        <f t="shared" si="1"/>
        <v>2738.443534230544</v>
      </c>
      <c r="G19" s="19">
        <f t="shared" si="2"/>
        <v>9270.732253489588</v>
      </c>
      <c r="H19" s="61">
        <f t="shared" si="3"/>
        <v>12009.175787720133</v>
      </c>
    </row>
    <row r="20" spans="1:8" s="8" customFormat="1" ht="31.5" thickBot="1">
      <c r="A20" s="22"/>
      <c r="B20" s="42" t="s">
        <v>2</v>
      </c>
      <c r="C20" s="23">
        <f aca="true" t="shared" si="4" ref="C20:H20">SUM(C13:C19)</f>
        <v>2244.88</v>
      </c>
      <c r="D20" s="23">
        <f t="shared" si="4"/>
        <v>1709</v>
      </c>
      <c r="E20" s="23">
        <f t="shared" si="4"/>
        <v>535.88</v>
      </c>
      <c r="F20" s="23">
        <f t="shared" si="4"/>
        <v>36000</v>
      </c>
      <c r="G20" s="23">
        <f t="shared" si="4"/>
        <v>53999.99999999999</v>
      </c>
      <c r="H20" s="62">
        <f t="shared" si="4"/>
        <v>90000</v>
      </c>
    </row>
    <row r="21" spans="1:12" s="8" customFormat="1" ht="23.25">
      <c r="A21" s="21"/>
      <c r="B21" s="21"/>
      <c r="C21" s="24"/>
      <c r="D21" s="25"/>
      <c r="E21" s="25"/>
      <c r="F21" s="26"/>
      <c r="G21" s="26"/>
      <c r="H21" s="4"/>
      <c r="I21" s="4"/>
      <c r="J21" s="4"/>
      <c r="K21" s="4"/>
      <c r="L21" s="5"/>
    </row>
    <row r="22" spans="1:15" s="8" customFormat="1" ht="23.25">
      <c r="A22" s="9"/>
      <c r="B22" s="27" t="s">
        <v>27</v>
      </c>
      <c r="C22" s="28">
        <v>90000</v>
      </c>
      <c r="D22" s="26"/>
      <c r="E22" s="26"/>
      <c r="F22" s="26"/>
      <c r="G22" s="26"/>
      <c r="H22" s="4"/>
      <c r="I22" s="4"/>
      <c r="J22" s="4"/>
      <c r="K22" s="4"/>
      <c r="L22" s="4"/>
      <c r="M22" s="4"/>
      <c r="N22" s="4"/>
      <c r="O22" s="5"/>
    </row>
    <row r="23" spans="1:15" s="8" customFormat="1" ht="23.25">
      <c r="A23" s="9"/>
      <c r="B23" s="29"/>
      <c r="C23" s="30"/>
      <c r="H23" s="4"/>
      <c r="I23" s="4"/>
      <c r="J23" s="4"/>
      <c r="K23" s="4"/>
      <c r="L23" s="4"/>
      <c r="M23" s="4"/>
      <c r="N23" s="4"/>
      <c r="O23" s="5"/>
    </row>
    <row r="24" spans="1:15" s="8" customFormat="1" ht="23.25">
      <c r="A24" s="9"/>
      <c r="B24" s="63" t="s">
        <v>28</v>
      </c>
      <c r="C24" s="32">
        <v>0.4</v>
      </c>
      <c r="D24" s="33">
        <f>C26*40%</f>
        <v>36000</v>
      </c>
      <c r="E24" s="33">
        <f>D24/D20</f>
        <v>21.06495026331188</v>
      </c>
      <c r="F24" s="34" t="s">
        <v>19</v>
      </c>
      <c r="G24" s="35"/>
      <c r="H24" s="4"/>
      <c r="I24" s="4"/>
      <c r="J24" s="4"/>
      <c r="K24" s="4"/>
      <c r="L24" s="4"/>
      <c r="M24" s="4"/>
      <c r="N24" s="4"/>
      <c r="O24" s="5"/>
    </row>
    <row r="25" spans="1:15" s="8" customFormat="1" ht="23.25">
      <c r="A25" s="9"/>
      <c r="B25" s="64" t="s">
        <v>29</v>
      </c>
      <c r="C25" s="32">
        <v>0.6</v>
      </c>
      <c r="D25" s="33">
        <f>C26*60%</f>
        <v>54000</v>
      </c>
      <c r="E25" s="33">
        <f>D25/E20</f>
        <v>100.76882884227813</v>
      </c>
      <c r="F25" s="36" t="s">
        <v>20</v>
      </c>
      <c r="G25" s="31"/>
      <c r="H25" s="9"/>
      <c r="I25" s="4"/>
      <c r="J25" s="4"/>
      <c r="K25" s="4"/>
      <c r="L25" s="4"/>
      <c r="M25" s="4"/>
      <c r="N25" s="4"/>
      <c r="O25" s="5"/>
    </row>
    <row r="26" spans="2:9" ht="27.75">
      <c r="B26" s="52" t="s">
        <v>26</v>
      </c>
      <c r="C26" s="37">
        <v>90000</v>
      </c>
      <c r="D26" s="38"/>
      <c r="G26" s="4"/>
      <c r="I26" s="5"/>
    </row>
    <row r="27" spans="2:9" ht="23.25">
      <c r="B27" s="45"/>
      <c r="C27" s="46"/>
      <c r="D27" s="4"/>
      <c r="E27" s="4"/>
      <c r="F27" s="4"/>
      <c r="G27" s="4"/>
      <c r="I27" s="5"/>
    </row>
    <row r="28" spans="2:9" ht="23.25">
      <c r="B28" s="45"/>
      <c r="C28" s="46"/>
      <c r="D28" s="4"/>
      <c r="E28" s="4"/>
      <c r="F28" s="4"/>
      <c r="G28" s="4"/>
      <c r="I28" s="5"/>
    </row>
    <row r="29" spans="2:9" ht="26.25">
      <c r="B29" s="1" t="s">
        <v>6</v>
      </c>
      <c r="C29" s="4"/>
      <c r="I29" s="5"/>
    </row>
    <row r="30" spans="2:9" ht="26.25">
      <c r="B30" s="1" t="s">
        <v>7</v>
      </c>
      <c r="C30" s="4"/>
      <c r="I30" s="5"/>
    </row>
  </sheetData>
  <mergeCells count="4">
    <mergeCell ref="B11:B12"/>
    <mergeCell ref="B8:H8"/>
    <mergeCell ref="B9:H9"/>
    <mergeCell ref="F11:H11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chitariu</cp:lastModifiedBy>
  <cp:lastPrinted>2014-12-30T08:20:47Z</cp:lastPrinted>
  <dcterms:created xsi:type="dcterms:W3CDTF">2011-01-17T06:44:30Z</dcterms:created>
  <dcterms:modified xsi:type="dcterms:W3CDTF">2015-04-03T10:01:07Z</dcterms:modified>
  <cp:category/>
  <cp:version/>
  <cp:contentType/>
  <cp:contentStatus/>
</cp:coreProperties>
</file>