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contr. 2018" sheetId="1" r:id="rId1"/>
  </sheets>
  <definedNames/>
  <calcPr fullCalcOnLoad="1"/>
</workbook>
</file>

<file path=xl/sharedStrings.xml><?xml version="1.0" encoding="utf-8"?>
<sst xmlns="http://schemas.openxmlformats.org/spreadsheetml/2006/main" count="139" uniqueCount="48">
  <si>
    <t>UNITATEA</t>
  </si>
  <si>
    <t>DRG</t>
  </si>
  <si>
    <t>CRONICI</t>
  </si>
  <si>
    <t>SPIT. ZI</t>
  </si>
  <si>
    <t>TOTAL</t>
  </si>
  <si>
    <t>SPITALICEASCA</t>
  </si>
  <si>
    <t>OCT</t>
  </si>
  <si>
    <t>NOV</t>
  </si>
  <si>
    <t>DEC</t>
  </si>
  <si>
    <t>TRIM IV</t>
  </si>
  <si>
    <t>SPITALIS SRL</t>
  </si>
  <si>
    <t>NEGRESTI</t>
  </si>
  <si>
    <t>IAN.</t>
  </si>
  <si>
    <t>FEB.</t>
  </si>
  <si>
    <t xml:space="preserve">MAR. </t>
  </si>
  <si>
    <t>TRIM. I</t>
  </si>
  <si>
    <t>APR.</t>
  </si>
  <si>
    <t>MAI</t>
  </si>
  <si>
    <t>IUN.</t>
  </si>
  <si>
    <t>TRIM. II</t>
  </si>
  <si>
    <t>IUL</t>
  </si>
  <si>
    <t>AUG</t>
  </si>
  <si>
    <t>SEP</t>
  </si>
  <si>
    <t>TRIM III</t>
  </si>
  <si>
    <t>TOTAL 2018</t>
  </si>
  <si>
    <t xml:space="preserve">NR. </t>
  </si>
  <si>
    <t>CRT.</t>
  </si>
  <si>
    <t>SPITALUL JUDETEAN</t>
  </si>
  <si>
    <t>DE URGENTA VASLUI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</si>
  <si>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</si>
  <si>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</si>
  <si>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</si>
  <si>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</si>
  <si>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</si>
  <si>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</si>
  <si>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</si>
  <si>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SC RECUMED SRL VS</t>
  </si>
  <si>
    <t>IUNIE</t>
  </si>
  <si>
    <t>TRIM II 2018</t>
  </si>
  <si>
    <t>IULIE</t>
  </si>
  <si>
    <t>AUGUST</t>
  </si>
  <si>
    <t>SEPT</t>
  </si>
  <si>
    <t>TRIM III 2018</t>
  </si>
  <si>
    <t>AN 2018</t>
  </si>
  <si>
    <t>TOTAL GENERAL</t>
  </si>
  <si>
    <t>CA 2018</t>
  </si>
  <si>
    <t>DIF</t>
  </si>
  <si>
    <t xml:space="preserve">VALORI CONTRACT SPITALE 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</si>
</sst>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  <numFmt numFmtId="166" formatCode="#,##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9" xfId="0" applyFont="1" applyFill="1" applyBorder="1" applyAlignment="1">
      <alignment/>
    </xf>
    <xf numFmtId="4" fontId="4" fillId="2" borderId="1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4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/>
    </xf>
    <xf numFmtId="4" fontId="4" fillId="2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/>
    </xf>
    <xf numFmtId="4" fontId="4" fillId="2" borderId="16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4" fontId="4" fillId="2" borderId="8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4" fontId="4" fillId="2" borderId="19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4" fontId="4" fillId="2" borderId="22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4" fontId="4" fillId="2" borderId="22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 horizontal="right"/>
    </xf>
    <xf numFmtId="4" fontId="4" fillId="2" borderId="23" xfId="0" applyNumberFormat="1" applyFont="1" applyFill="1" applyBorder="1" applyAlignment="1">
      <alignment/>
    </xf>
    <xf numFmtId="4" fontId="4" fillId="2" borderId="24" xfId="0" applyNumberFormat="1" applyFont="1" applyFill="1" applyBorder="1" applyAlignment="1">
      <alignment/>
    </xf>
    <xf numFmtId="4" fontId="4" fillId="2" borderId="25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2" borderId="29" xfId="0" applyFont="1" applyFill="1" applyBorder="1" applyAlignment="1">
      <alignment/>
    </xf>
    <xf numFmtId="4" fontId="4" fillId="2" borderId="30" xfId="0" applyNumberFormat="1" applyFont="1" applyFill="1" applyBorder="1" applyAlignment="1">
      <alignment horizontal="right"/>
    </xf>
    <xf numFmtId="4" fontId="4" fillId="2" borderId="31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4" fillId="2" borderId="23" xfId="0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right"/>
    </xf>
    <xf numFmtId="4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4" fontId="4" fillId="2" borderId="7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6" fillId="0" borderId="5" xfId="0" applyFont="1" applyBorder="1" applyAlignment="1">
      <alignment/>
    </xf>
    <xf numFmtId="4" fontId="6" fillId="0" borderId="8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4" fillId="0" borderId="5" xfId="0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4" fontId="4" fillId="2" borderId="33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" fontId="4" fillId="2" borderId="21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/>
    </xf>
    <xf numFmtId="0" fontId="6" fillId="0" borderId="7" xfId="0" applyFont="1" applyBorder="1" applyAlignment="1">
      <alignment/>
    </xf>
    <xf numFmtId="4" fontId="4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" fontId="4" fillId="2" borderId="2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1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" fontId="6" fillId="2" borderId="20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 horizontal="right"/>
    </xf>
    <xf numFmtId="4" fontId="6" fillId="2" borderId="22" xfId="0" applyNumberFormat="1" applyFont="1" applyFill="1" applyBorder="1" applyAlignment="1">
      <alignment horizontal="right"/>
    </xf>
    <xf numFmtId="4" fontId="6" fillId="2" borderId="35" xfId="0" applyNumberFormat="1" applyFont="1" applyFill="1" applyBorder="1" applyAlignment="1">
      <alignment horizontal="right"/>
    </xf>
    <xf numFmtId="4" fontId="6" fillId="2" borderId="36" xfId="0" applyNumberFormat="1" applyFont="1" applyFill="1" applyBorder="1" applyAlignment="1">
      <alignment horizontal="right"/>
    </xf>
    <xf numFmtId="4" fontId="6" fillId="2" borderId="37" xfId="0" applyNumberFormat="1" applyFont="1" applyFill="1" applyBorder="1" applyAlignment="1">
      <alignment horizontal="right"/>
    </xf>
    <xf numFmtId="4" fontId="6" fillId="2" borderId="31" xfId="0" applyNumberFormat="1" applyFont="1" applyFill="1" applyBorder="1" applyAlignment="1">
      <alignment horizontal="right"/>
    </xf>
    <xf numFmtId="4" fontId="6" fillId="2" borderId="38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39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/>
    </xf>
    <xf numFmtId="4" fontId="6" fillId="2" borderId="31" xfId="0" applyNumberFormat="1" applyFont="1" applyFill="1" applyBorder="1" applyAlignment="1">
      <alignment/>
    </xf>
    <xf numFmtId="4" fontId="6" fillId="2" borderId="20" xfId="0" applyNumberFormat="1" applyFont="1" applyFill="1" applyBorder="1" applyAlignment="1">
      <alignment/>
    </xf>
    <xf numFmtId="4" fontId="6" fillId="2" borderId="22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2" borderId="39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2" borderId="35" xfId="0" applyNumberFormat="1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4" fontId="6" fillId="2" borderId="3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4.57421875" style="0" customWidth="1"/>
    <col min="4" max="4" width="17.57421875" style="0" customWidth="1"/>
    <col min="5" max="5" width="15.7109375" style="1" customWidth="1"/>
    <col min="6" max="6" width="16.28125" style="0" customWidth="1"/>
    <col min="7" max="7" width="16.8515625" style="0" customWidth="1"/>
    <col min="8" max="8" width="9.140625" style="3" customWidth="1"/>
    <col min="9" max="9" width="15.57421875" style="2" customWidth="1"/>
    <col min="10" max="10" width="14.8515625" style="2" customWidth="1"/>
    <col min="11" max="11" width="17.00390625" style="2" customWidth="1"/>
    <col min="12" max="18" width="9.140625" style="1" customWidth="1"/>
  </cols>
  <sheetData>
    <row r="1" spans="1:7" ht="18">
      <c r="A1" s="93" t="s">
        <v>47</v>
      </c>
      <c r="B1" s="93"/>
      <c r="C1" s="93"/>
      <c r="D1" s="93"/>
      <c r="E1" s="93"/>
      <c r="F1" s="93"/>
      <c r="G1" s="93"/>
    </row>
    <row r="2" ht="16.5" thickBot="1"/>
    <row r="3" spans="1:7" ht="15.75">
      <c r="A3" s="4" t="s">
        <v>25</v>
      </c>
      <c r="B3" s="40" t="s">
        <v>0</v>
      </c>
      <c r="C3" s="5"/>
      <c r="D3" s="6" t="s">
        <v>1</v>
      </c>
      <c r="E3" s="7" t="s">
        <v>2</v>
      </c>
      <c r="F3" s="6" t="s">
        <v>3</v>
      </c>
      <c r="G3" s="8" t="s">
        <v>4</v>
      </c>
    </row>
    <row r="4" spans="1:7" ht="16.5" thickBot="1">
      <c r="A4" s="9" t="s">
        <v>26</v>
      </c>
      <c r="B4" s="41" t="s">
        <v>5</v>
      </c>
      <c r="C4" s="10"/>
      <c r="D4" s="11"/>
      <c r="E4" s="12"/>
      <c r="F4" s="11"/>
      <c r="G4" s="13"/>
    </row>
    <row r="5" spans="1:7" ht="15.75">
      <c r="A5" s="42">
        <v>1</v>
      </c>
      <c r="B5" s="43" t="s">
        <v>27</v>
      </c>
      <c r="C5" s="14" t="s">
        <v>12</v>
      </c>
      <c r="D5" s="94">
        <v>3899981.25</v>
      </c>
      <c r="E5" s="94">
        <v>527033.17</v>
      </c>
      <c r="F5" s="94">
        <v>250009.26</v>
      </c>
      <c r="G5" s="15">
        <f aca="true" t="shared" si="0" ref="G5:G11">SUM(D5:F5)</f>
        <v>4677023.68</v>
      </c>
    </row>
    <row r="6" spans="1:7" ht="15.75">
      <c r="A6" s="44"/>
      <c r="B6" s="45" t="s">
        <v>28</v>
      </c>
      <c r="C6" s="16" t="s">
        <v>13</v>
      </c>
      <c r="D6" s="95">
        <v>3899981.25</v>
      </c>
      <c r="E6" s="95">
        <v>527033.17</v>
      </c>
      <c r="F6" s="95">
        <v>250009.26</v>
      </c>
      <c r="G6" s="17">
        <f t="shared" si="0"/>
        <v>4677023.68</v>
      </c>
    </row>
    <row r="7" spans="1:7" ht="16.5" thickBot="1">
      <c r="A7" s="9"/>
      <c r="B7" s="41"/>
      <c r="C7" s="46" t="s">
        <v>14</v>
      </c>
      <c r="D7" s="96">
        <v>3899981.25</v>
      </c>
      <c r="E7" s="96">
        <v>527033.17</v>
      </c>
      <c r="F7" s="96">
        <v>250009.26</v>
      </c>
      <c r="G7" s="47">
        <f t="shared" si="0"/>
        <v>4677023.68</v>
      </c>
    </row>
    <row r="8" spans="1:7" ht="16.5" thickBot="1">
      <c r="A8" s="9"/>
      <c r="B8" s="41"/>
      <c r="C8" s="18" t="s">
        <v>15</v>
      </c>
      <c r="D8" s="48">
        <f>SUM(D5:D7)</f>
        <v>11699943.75</v>
      </c>
      <c r="E8" s="48">
        <f>SUM(E5:E7)</f>
        <v>1581099.5100000002</v>
      </c>
      <c r="F8" s="48">
        <f>SUM(F5:F7)</f>
        <v>750027.78</v>
      </c>
      <c r="G8" s="19">
        <f>SUM(G5:G7)</f>
        <v>14031071.04</v>
      </c>
    </row>
    <row r="9" spans="1:7" ht="15.75">
      <c r="A9" s="9"/>
      <c r="B9" s="49"/>
      <c r="C9" s="14" t="s">
        <v>16</v>
      </c>
      <c r="D9" s="94">
        <v>3786948</v>
      </c>
      <c r="E9" s="94">
        <v>540793.13</v>
      </c>
      <c r="F9" s="94">
        <v>259996.55</v>
      </c>
      <c r="G9" s="15">
        <f t="shared" si="0"/>
        <v>4587737.68</v>
      </c>
    </row>
    <row r="10" spans="1:7" ht="15.75">
      <c r="A10" s="9"/>
      <c r="B10" s="50"/>
      <c r="C10" s="16" t="s">
        <v>17</v>
      </c>
      <c r="D10" s="95">
        <v>3786948</v>
      </c>
      <c r="E10" s="95">
        <v>464999.75</v>
      </c>
      <c r="F10" s="95">
        <v>207494.25</v>
      </c>
      <c r="G10" s="17">
        <f t="shared" si="0"/>
        <v>4459442</v>
      </c>
    </row>
    <row r="11" spans="1:7" ht="16.5" thickBot="1">
      <c r="A11" s="9"/>
      <c r="B11" s="50"/>
      <c r="C11" s="20" t="s">
        <v>18</v>
      </c>
      <c r="D11" s="96">
        <v>3786948</v>
      </c>
      <c r="E11" s="96">
        <v>464999.75</v>
      </c>
      <c r="F11" s="96">
        <v>207494.25</v>
      </c>
      <c r="G11" s="21">
        <f t="shared" si="0"/>
        <v>4459442</v>
      </c>
    </row>
    <row r="12" spans="1:7" ht="16.5" thickBot="1">
      <c r="A12" s="9"/>
      <c r="B12" s="50"/>
      <c r="C12" s="22" t="s">
        <v>19</v>
      </c>
      <c r="D12" s="51">
        <f>SUM(D9:D11)</f>
        <v>11360844</v>
      </c>
      <c r="E12" s="51">
        <f>SUM(E9:E11)</f>
        <v>1470792.63</v>
      </c>
      <c r="F12" s="51">
        <f>SUM(F9:F11)</f>
        <v>674985.05</v>
      </c>
      <c r="G12" s="52">
        <f>SUM(G9:G11)</f>
        <v>13506621.68</v>
      </c>
    </row>
    <row r="13" spans="1:7" ht="15.75">
      <c r="A13" s="9"/>
      <c r="B13" s="53"/>
      <c r="C13" s="14" t="s">
        <v>20</v>
      </c>
      <c r="D13" s="94">
        <v>3786948</v>
      </c>
      <c r="E13" s="94">
        <v>465002.68</v>
      </c>
      <c r="F13" s="94">
        <v>226416.05</v>
      </c>
      <c r="G13" s="15">
        <f aca="true" t="shared" si="1" ref="G13:G28">SUM(D13:F13)</f>
        <v>4478366.7299999995</v>
      </c>
    </row>
    <row r="14" spans="1:7" ht="15.75">
      <c r="A14" s="9"/>
      <c r="B14" s="54"/>
      <c r="C14" s="16" t="s">
        <v>21</v>
      </c>
      <c r="D14" s="95">
        <v>3786948</v>
      </c>
      <c r="E14" s="95">
        <v>465002.68</v>
      </c>
      <c r="F14" s="95">
        <v>226416.05</v>
      </c>
      <c r="G14" s="17">
        <f t="shared" si="1"/>
        <v>4478366.7299999995</v>
      </c>
    </row>
    <row r="15" spans="1:7" ht="16.5" thickBot="1">
      <c r="A15" s="9"/>
      <c r="B15" s="50"/>
      <c r="C15" s="20" t="s">
        <v>22</v>
      </c>
      <c r="D15" s="96">
        <v>3786948</v>
      </c>
      <c r="E15" s="96">
        <v>465002.68</v>
      </c>
      <c r="F15" s="96">
        <v>226416.05</v>
      </c>
      <c r="G15" s="21">
        <f t="shared" si="1"/>
        <v>4478366.7299999995</v>
      </c>
    </row>
    <row r="16" spans="1:7" ht="16.5" thickBot="1">
      <c r="A16" s="9"/>
      <c r="B16" s="41"/>
      <c r="C16" s="23" t="s">
        <v>23</v>
      </c>
      <c r="D16" s="55">
        <f>SUM(D13:D15)</f>
        <v>11360844</v>
      </c>
      <c r="E16" s="55">
        <f>SUM(E13:E15)</f>
        <v>1395008.04</v>
      </c>
      <c r="F16" s="55">
        <f>SUM(F13:F15)</f>
        <v>679248.1499999999</v>
      </c>
      <c r="G16" s="24">
        <f>SUM(G13:G15)</f>
        <v>13435100.189999998</v>
      </c>
    </row>
    <row r="17" spans="1:7" ht="15.75">
      <c r="A17" s="9"/>
      <c r="B17" s="50"/>
      <c r="C17" s="14" t="s">
        <v>6</v>
      </c>
      <c r="D17" s="94">
        <v>3786948</v>
      </c>
      <c r="E17" s="94">
        <v>465002.68</v>
      </c>
      <c r="F17" s="94">
        <v>226416.05</v>
      </c>
      <c r="G17" s="15">
        <f t="shared" si="1"/>
        <v>4478366.7299999995</v>
      </c>
    </row>
    <row r="18" spans="1:7" ht="15.75">
      <c r="A18" s="9"/>
      <c r="B18" s="53"/>
      <c r="C18" s="16" t="s">
        <v>7</v>
      </c>
      <c r="D18" s="95">
        <v>3786948</v>
      </c>
      <c r="E18" s="95">
        <v>465002.68</v>
      </c>
      <c r="F18" s="95">
        <v>226416.05</v>
      </c>
      <c r="G18" s="17">
        <f t="shared" si="1"/>
        <v>4478366.7299999995</v>
      </c>
    </row>
    <row r="19" spans="1:7" ht="16.5" thickBot="1">
      <c r="A19" s="9"/>
      <c r="B19" s="53"/>
      <c r="C19" s="20" t="s">
        <v>8</v>
      </c>
      <c r="D19" s="96">
        <v>3786948</v>
      </c>
      <c r="E19" s="96">
        <v>465002.68</v>
      </c>
      <c r="F19" s="96">
        <v>226416.05</v>
      </c>
      <c r="G19" s="21">
        <f t="shared" si="1"/>
        <v>4478366.7299999995</v>
      </c>
    </row>
    <row r="20" spans="1:7" ht="16.5" thickBot="1">
      <c r="A20" s="9"/>
      <c r="B20" s="54"/>
      <c r="C20" s="22" t="s">
        <v>9</v>
      </c>
      <c r="D20" s="51">
        <f>SUM(D17:D19)</f>
        <v>11360844</v>
      </c>
      <c r="E20" s="51">
        <f>SUM(E17:E19)</f>
        <v>1395008.04</v>
      </c>
      <c r="F20" s="51">
        <f>SUM(F17:F19)</f>
        <v>679248.1499999999</v>
      </c>
      <c r="G20" s="52">
        <f t="shared" si="1"/>
        <v>13435100.19</v>
      </c>
    </row>
    <row r="21" spans="1:7" ht="16.5" thickBot="1">
      <c r="A21" s="9"/>
      <c r="B21" s="50"/>
      <c r="C21" s="23" t="s">
        <v>24</v>
      </c>
      <c r="D21" s="55">
        <f>D8+D12+D16+D20</f>
        <v>45782475.75</v>
      </c>
      <c r="E21" s="55">
        <f>E8+E12+E16+E20</f>
        <v>5841908.22</v>
      </c>
      <c r="F21" s="55">
        <f>F8+F12+F16+F20</f>
        <v>2783509.13</v>
      </c>
      <c r="G21" s="24">
        <f t="shared" si="1"/>
        <v>54407893.1</v>
      </c>
    </row>
    <row r="22" spans="1:7" ht="15.75">
      <c r="A22" s="25">
        <v>2</v>
      </c>
      <c r="B22" s="56" t="s">
        <v>29</v>
      </c>
      <c r="C22" s="14" t="s">
        <v>12</v>
      </c>
      <c r="D22" s="94">
        <v>3699348.75</v>
      </c>
      <c r="E22" s="94">
        <v>577353.43</v>
      </c>
      <c r="F22" s="94">
        <v>231694.53</v>
      </c>
      <c r="G22" s="15">
        <f t="shared" si="1"/>
        <v>4508396.71</v>
      </c>
    </row>
    <row r="23" spans="1:7" ht="15.75">
      <c r="A23" s="26"/>
      <c r="B23" s="57" t="s">
        <v>30</v>
      </c>
      <c r="C23" s="16" t="s">
        <v>13</v>
      </c>
      <c r="D23" s="95">
        <v>3699348.75</v>
      </c>
      <c r="E23" s="95">
        <v>547042.43</v>
      </c>
      <c r="F23" s="95">
        <v>238005.53</v>
      </c>
      <c r="G23" s="17">
        <f t="shared" si="1"/>
        <v>4484396.71</v>
      </c>
    </row>
    <row r="24" spans="1:7" ht="16.5" thickBot="1">
      <c r="A24" s="26"/>
      <c r="B24" s="57" t="s">
        <v>31</v>
      </c>
      <c r="C24" s="20" t="s">
        <v>14</v>
      </c>
      <c r="D24" s="96">
        <v>3699348.75</v>
      </c>
      <c r="E24" s="96">
        <v>547042.43</v>
      </c>
      <c r="F24" s="96">
        <v>250005.53</v>
      </c>
      <c r="G24" s="21">
        <f t="shared" si="1"/>
        <v>4496396.71</v>
      </c>
    </row>
    <row r="25" spans="1:7" ht="16.5" thickBot="1">
      <c r="A25" s="9"/>
      <c r="B25" s="58"/>
      <c r="C25" s="22" t="s">
        <v>15</v>
      </c>
      <c r="D25" s="51">
        <f>SUM(D22:D24)</f>
        <v>11098046.25</v>
      </c>
      <c r="E25" s="51">
        <f>SUM(E22:E24)</f>
        <v>1671438.29</v>
      </c>
      <c r="F25" s="51">
        <f>SUM(F22:F24)</f>
        <v>719705.59</v>
      </c>
      <c r="G25" s="52">
        <f>SUM(G22:G24)</f>
        <v>13489190.129999999</v>
      </c>
    </row>
    <row r="26" spans="1:7" ht="15.75">
      <c r="A26" s="59"/>
      <c r="B26" s="60"/>
      <c r="C26" s="14" t="s">
        <v>16</v>
      </c>
      <c r="D26" s="94">
        <v>3446503.5</v>
      </c>
      <c r="E26" s="97">
        <v>470000</v>
      </c>
      <c r="F26" s="97">
        <v>183705.51</v>
      </c>
      <c r="G26" s="15">
        <f t="shared" si="1"/>
        <v>4100209.01</v>
      </c>
    </row>
    <row r="27" spans="1:7" ht="15.75">
      <c r="A27" s="59"/>
      <c r="B27" s="61"/>
      <c r="C27" s="16" t="s">
        <v>17</v>
      </c>
      <c r="D27" s="95">
        <v>3446503.5</v>
      </c>
      <c r="E27" s="98">
        <v>550772.35</v>
      </c>
      <c r="F27" s="98">
        <v>249733</v>
      </c>
      <c r="G27" s="17">
        <f t="shared" si="1"/>
        <v>4247008.85</v>
      </c>
    </row>
    <row r="28" spans="1:7" ht="16.5" thickBot="1">
      <c r="A28" s="59"/>
      <c r="B28" s="62"/>
      <c r="C28" s="20" t="s">
        <v>18</v>
      </c>
      <c r="D28" s="96">
        <v>3870405</v>
      </c>
      <c r="E28" s="99">
        <v>469973.5</v>
      </c>
      <c r="F28" s="99">
        <v>183523</v>
      </c>
      <c r="G28" s="21">
        <f t="shared" si="1"/>
        <v>4523901.5</v>
      </c>
    </row>
    <row r="29" spans="1:7" ht="16.5" thickBot="1">
      <c r="A29" s="59"/>
      <c r="B29" s="61"/>
      <c r="C29" s="18" t="s">
        <v>19</v>
      </c>
      <c r="D29" s="27">
        <f>SUM(D26:D28)</f>
        <v>10763412</v>
      </c>
      <c r="E29" s="27">
        <f>SUM(E26:E28)</f>
        <v>1490745.85</v>
      </c>
      <c r="F29" s="27">
        <f>SUM(F26:F28)</f>
        <v>616961.51</v>
      </c>
      <c r="G29" s="19">
        <f>SUM(G26:G28)</f>
        <v>12871119.36</v>
      </c>
    </row>
    <row r="30" spans="1:7" ht="15.75">
      <c r="A30" s="59"/>
      <c r="B30" s="62"/>
      <c r="C30" s="14" t="s">
        <v>20</v>
      </c>
      <c r="D30" s="94">
        <v>3870405</v>
      </c>
      <c r="E30" s="97">
        <v>499963.1</v>
      </c>
      <c r="F30" s="94">
        <v>220633</v>
      </c>
      <c r="G30" s="15">
        <f aca="true" t="shared" si="2" ref="G30:G89">SUM(D30:F30)</f>
        <v>4591001.1</v>
      </c>
    </row>
    <row r="31" spans="1:7" ht="15.75">
      <c r="A31" s="59"/>
      <c r="B31" s="61"/>
      <c r="C31" s="16" t="s">
        <v>21</v>
      </c>
      <c r="D31" s="100">
        <v>3870405</v>
      </c>
      <c r="E31" s="101">
        <v>499963.1</v>
      </c>
      <c r="F31" s="100">
        <v>220633</v>
      </c>
      <c r="G31" s="17">
        <f t="shared" si="2"/>
        <v>4591001.1</v>
      </c>
    </row>
    <row r="32" spans="1:7" ht="16.5" thickBot="1">
      <c r="A32" s="59"/>
      <c r="B32" s="63"/>
      <c r="C32" s="20" t="s">
        <v>22</v>
      </c>
      <c r="D32" s="96">
        <v>3422543.85</v>
      </c>
      <c r="E32" s="99">
        <v>658610.45</v>
      </c>
      <c r="F32" s="96">
        <v>480358</v>
      </c>
      <c r="G32" s="21">
        <f t="shared" si="2"/>
        <v>4561512.3</v>
      </c>
    </row>
    <row r="33" spans="1:7" ht="16.5" thickBot="1">
      <c r="A33" s="59"/>
      <c r="B33" s="61"/>
      <c r="C33" s="18" t="s">
        <v>23</v>
      </c>
      <c r="D33" s="27">
        <f>SUM(D30:D32)</f>
        <v>11163353.85</v>
      </c>
      <c r="E33" s="27">
        <f>SUM(E30:E32)</f>
        <v>1658536.65</v>
      </c>
      <c r="F33" s="27">
        <f>SUM(F30:F32)</f>
        <v>921624</v>
      </c>
      <c r="G33" s="19">
        <f>SUM(G30:G32)</f>
        <v>13743514.5</v>
      </c>
    </row>
    <row r="34" spans="1:7" ht="15.75">
      <c r="A34" s="64"/>
      <c r="B34" s="61"/>
      <c r="C34" s="14" t="s">
        <v>6</v>
      </c>
      <c r="D34" s="102">
        <v>3870405</v>
      </c>
      <c r="E34" s="97">
        <v>499963.1</v>
      </c>
      <c r="F34" s="94">
        <v>220633</v>
      </c>
      <c r="G34" s="15">
        <f t="shared" si="2"/>
        <v>4591001.1</v>
      </c>
    </row>
    <row r="35" spans="1:7" ht="15.75">
      <c r="A35" s="64"/>
      <c r="B35" s="61"/>
      <c r="C35" s="16" t="s">
        <v>7</v>
      </c>
      <c r="D35" s="95">
        <v>3870405</v>
      </c>
      <c r="E35" s="98">
        <v>499963.09</v>
      </c>
      <c r="F35" s="95">
        <v>220633</v>
      </c>
      <c r="G35" s="17">
        <f t="shared" si="2"/>
        <v>4591001.09</v>
      </c>
    </row>
    <row r="36" spans="1:7" ht="16.5" thickBot="1">
      <c r="A36" s="9"/>
      <c r="B36" s="65"/>
      <c r="C36" s="20" t="s">
        <v>8</v>
      </c>
      <c r="D36" s="103">
        <v>3870405</v>
      </c>
      <c r="E36" s="98">
        <v>499963.09</v>
      </c>
      <c r="F36" s="95">
        <v>220633</v>
      </c>
      <c r="G36" s="21">
        <f t="shared" si="2"/>
        <v>4591001.09</v>
      </c>
    </row>
    <row r="37" spans="1:7" ht="16.5" thickBot="1">
      <c r="A37" s="9"/>
      <c r="B37" s="66"/>
      <c r="C37" s="18" t="s">
        <v>9</v>
      </c>
      <c r="D37" s="27">
        <f>SUM(D34:D36)</f>
        <v>11611215</v>
      </c>
      <c r="E37" s="27">
        <f>SUM(E34:E36)</f>
        <v>1499889.28</v>
      </c>
      <c r="F37" s="27">
        <f>SUM(F34:F36)</f>
        <v>661899</v>
      </c>
      <c r="G37" s="19">
        <f t="shared" si="2"/>
        <v>13773003.28</v>
      </c>
    </row>
    <row r="38" spans="1:7" ht="16.5" thickBot="1">
      <c r="A38" s="67"/>
      <c r="B38" s="68"/>
      <c r="C38" s="23" t="s">
        <v>24</v>
      </c>
      <c r="D38" s="27">
        <f>D25+D29+D33+D37</f>
        <v>44636027.1</v>
      </c>
      <c r="E38" s="27">
        <f>E25+E29+E33+E37</f>
        <v>6320610.07</v>
      </c>
      <c r="F38" s="27">
        <f>F25+F29+F33+F37</f>
        <v>2920190.1</v>
      </c>
      <c r="G38" s="19">
        <f t="shared" si="2"/>
        <v>53876827.27</v>
      </c>
    </row>
    <row r="39" spans="1:7" ht="15.75">
      <c r="A39" s="25">
        <v>3</v>
      </c>
      <c r="B39" s="69" t="s">
        <v>29</v>
      </c>
      <c r="C39" s="14" t="s">
        <v>12</v>
      </c>
      <c r="D39" s="94">
        <v>1430006.66</v>
      </c>
      <c r="E39" s="97">
        <v>204171.68</v>
      </c>
      <c r="F39" s="97">
        <v>220828.3</v>
      </c>
      <c r="G39" s="15">
        <f t="shared" si="2"/>
        <v>1855006.64</v>
      </c>
    </row>
    <row r="40" spans="1:7" ht="15.75">
      <c r="A40" s="26"/>
      <c r="B40" s="70" t="s">
        <v>32</v>
      </c>
      <c r="C40" s="16" t="s">
        <v>13</v>
      </c>
      <c r="D40" s="95">
        <v>1430006.66</v>
      </c>
      <c r="E40" s="98">
        <v>204171.68</v>
      </c>
      <c r="F40" s="98">
        <v>220828.3</v>
      </c>
      <c r="G40" s="17">
        <f t="shared" si="2"/>
        <v>1855006.64</v>
      </c>
    </row>
    <row r="41" spans="1:7" ht="16.5" thickBot="1">
      <c r="A41" s="26"/>
      <c r="B41" s="70" t="s">
        <v>33</v>
      </c>
      <c r="C41" s="20" t="s">
        <v>14</v>
      </c>
      <c r="D41" s="96">
        <v>1430006.66</v>
      </c>
      <c r="E41" s="99">
        <v>204171.68</v>
      </c>
      <c r="F41" s="99">
        <v>220828.3</v>
      </c>
      <c r="G41" s="21">
        <f t="shared" si="2"/>
        <v>1855006.64</v>
      </c>
    </row>
    <row r="42" spans="1:7" ht="16.5" thickBot="1">
      <c r="A42" s="9"/>
      <c r="B42" s="71"/>
      <c r="C42" s="23" t="s">
        <v>15</v>
      </c>
      <c r="D42" s="55">
        <f>SUM(D39:D41)</f>
        <v>4290019.9799999995</v>
      </c>
      <c r="E42" s="55">
        <f>SUM(E39:E41)</f>
        <v>612515.04</v>
      </c>
      <c r="F42" s="55">
        <f>SUM(F39:F41)</f>
        <v>662484.8999999999</v>
      </c>
      <c r="G42" s="24">
        <f>SUM(G39:G41)</f>
        <v>5565019.92</v>
      </c>
    </row>
    <row r="43" spans="1:7" ht="15.75">
      <c r="A43" s="59"/>
      <c r="B43" s="60"/>
      <c r="C43" s="14" t="s">
        <v>16</v>
      </c>
      <c r="D43" s="94">
        <v>1199411</v>
      </c>
      <c r="E43" s="97">
        <v>204267.83</v>
      </c>
      <c r="F43" s="94">
        <v>220819.5</v>
      </c>
      <c r="G43" s="15">
        <f t="shared" si="2"/>
        <v>1624498.33</v>
      </c>
    </row>
    <row r="44" spans="1:7" ht="15.75">
      <c r="A44" s="59"/>
      <c r="B44" s="61"/>
      <c r="C44" s="16" t="s">
        <v>17</v>
      </c>
      <c r="D44" s="95">
        <v>1199411</v>
      </c>
      <c r="E44" s="98">
        <v>204284.53</v>
      </c>
      <c r="F44" s="104">
        <v>220802.8</v>
      </c>
      <c r="G44" s="17">
        <f t="shared" si="2"/>
        <v>1624498.33</v>
      </c>
    </row>
    <row r="45" spans="1:7" ht="16.5" thickBot="1">
      <c r="A45" s="59"/>
      <c r="B45" s="62"/>
      <c r="C45" s="20" t="s">
        <v>18</v>
      </c>
      <c r="D45" s="100">
        <v>1539900</v>
      </c>
      <c r="E45" s="100">
        <v>184584.53</v>
      </c>
      <c r="F45" s="105">
        <v>220802.8</v>
      </c>
      <c r="G45" s="21">
        <f t="shared" si="2"/>
        <v>1945287.33</v>
      </c>
    </row>
    <row r="46" spans="1:7" ht="16.5" thickBot="1">
      <c r="A46" s="59"/>
      <c r="B46" s="61"/>
      <c r="C46" s="22" t="s">
        <v>19</v>
      </c>
      <c r="D46" s="27">
        <f>SUM(D43:D45)</f>
        <v>3938722</v>
      </c>
      <c r="E46" s="72">
        <f>SUM(E43:E45)</f>
        <v>593136.89</v>
      </c>
      <c r="F46" s="27">
        <f>SUM(F43:F45)</f>
        <v>662425.1</v>
      </c>
      <c r="G46" s="52">
        <f>SUM(G43:G45)</f>
        <v>5194283.99</v>
      </c>
    </row>
    <row r="47" spans="1:7" ht="15.75">
      <c r="A47" s="59"/>
      <c r="B47" s="62"/>
      <c r="C47" s="14" t="s">
        <v>20</v>
      </c>
      <c r="D47" s="94">
        <v>1539900</v>
      </c>
      <c r="E47" s="97">
        <v>138484.53</v>
      </c>
      <c r="F47" s="106">
        <v>220802.8</v>
      </c>
      <c r="G47" s="15">
        <f t="shared" si="2"/>
        <v>1899187.33</v>
      </c>
    </row>
    <row r="48" spans="1:7" ht="15.75">
      <c r="A48" s="59"/>
      <c r="B48" s="61"/>
      <c r="C48" s="16" t="s">
        <v>21</v>
      </c>
      <c r="D48" s="95">
        <v>1539900</v>
      </c>
      <c r="E48" s="98">
        <v>198884.53</v>
      </c>
      <c r="F48" s="104">
        <v>220802.8</v>
      </c>
      <c r="G48" s="17">
        <f t="shared" si="2"/>
        <v>1959587.33</v>
      </c>
    </row>
    <row r="49" spans="1:7" ht="16.5" thickBot="1">
      <c r="A49" s="59"/>
      <c r="B49" s="63"/>
      <c r="C49" s="46" t="s">
        <v>22</v>
      </c>
      <c r="D49" s="96">
        <v>1509102</v>
      </c>
      <c r="E49" s="99">
        <v>148484.53</v>
      </c>
      <c r="F49" s="107">
        <v>193922.32</v>
      </c>
      <c r="G49" s="21">
        <f t="shared" si="2"/>
        <v>1851508.85</v>
      </c>
    </row>
    <row r="50" spans="1:7" ht="16.5" thickBot="1">
      <c r="A50" s="59"/>
      <c r="B50" s="61"/>
      <c r="C50" s="18" t="s">
        <v>23</v>
      </c>
      <c r="D50" s="55">
        <f>SUM(D47:D49)</f>
        <v>4588902</v>
      </c>
      <c r="E50" s="55">
        <f>SUM(E47:E49)</f>
        <v>485853.58999999997</v>
      </c>
      <c r="F50" s="55">
        <f>SUM(F47:F49)</f>
        <v>635527.9199999999</v>
      </c>
      <c r="G50" s="24">
        <f>SUM(G47:G49)</f>
        <v>5710283.51</v>
      </c>
    </row>
    <row r="51" spans="1:7" ht="15.75">
      <c r="A51" s="64"/>
      <c r="B51" s="61"/>
      <c r="C51" s="14" t="s">
        <v>6</v>
      </c>
      <c r="D51" s="102">
        <v>1539900</v>
      </c>
      <c r="E51" s="97">
        <v>204284.53</v>
      </c>
      <c r="F51" s="106">
        <v>220802.8</v>
      </c>
      <c r="G51" s="15">
        <f t="shared" si="2"/>
        <v>1964987.33</v>
      </c>
    </row>
    <row r="52" spans="1:7" ht="15.75">
      <c r="A52" s="64"/>
      <c r="B52" s="61"/>
      <c r="C52" s="16" t="s">
        <v>7</v>
      </c>
      <c r="D52" s="95">
        <v>1539900</v>
      </c>
      <c r="E52" s="108">
        <v>148733.36</v>
      </c>
      <c r="F52" s="108">
        <v>220802.8</v>
      </c>
      <c r="G52" s="17">
        <f t="shared" si="2"/>
        <v>1909436.16</v>
      </c>
    </row>
    <row r="53" spans="1:7" ht="16.5" thickBot="1">
      <c r="A53" s="64"/>
      <c r="B53" s="62"/>
      <c r="C53" s="20" t="s">
        <v>8</v>
      </c>
      <c r="D53" s="96">
        <v>1539900</v>
      </c>
      <c r="E53" s="109">
        <v>148733.36</v>
      </c>
      <c r="F53" s="109">
        <v>220802.8</v>
      </c>
      <c r="G53" s="21">
        <f t="shared" si="2"/>
        <v>1909436.16</v>
      </c>
    </row>
    <row r="54" spans="1:7" ht="16.5" thickBot="1">
      <c r="A54" s="9"/>
      <c r="B54" s="66"/>
      <c r="C54" s="22" t="s">
        <v>9</v>
      </c>
      <c r="D54" s="51">
        <f>SUM(D51:D53)</f>
        <v>4619700</v>
      </c>
      <c r="E54" s="51">
        <f>SUM(E51:E53)</f>
        <v>501751.25</v>
      </c>
      <c r="F54" s="51">
        <f>SUM(F51:F53)</f>
        <v>662408.3999999999</v>
      </c>
      <c r="G54" s="52">
        <f t="shared" si="2"/>
        <v>5783859.65</v>
      </c>
    </row>
    <row r="55" spans="1:7" ht="16.5" thickBot="1">
      <c r="A55" s="67"/>
      <c r="B55" s="73"/>
      <c r="C55" s="18" t="s">
        <v>24</v>
      </c>
      <c r="D55" s="27">
        <f>D42+D46+D50+D54</f>
        <v>17437343.98</v>
      </c>
      <c r="E55" s="27">
        <f>E42+E46+E50+E54</f>
        <v>2193256.77</v>
      </c>
      <c r="F55" s="27">
        <f>F42+F46+F50+F54</f>
        <v>2622846.32</v>
      </c>
      <c r="G55" s="15">
        <f t="shared" si="2"/>
        <v>22253447.07</v>
      </c>
    </row>
    <row r="56" spans="1:7" ht="15.75">
      <c r="A56" s="42">
        <v>4</v>
      </c>
      <c r="B56" s="74" t="s">
        <v>34</v>
      </c>
      <c r="C56" s="14" t="s">
        <v>12</v>
      </c>
      <c r="D56" s="94">
        <v>70596.24</v>
      </c>
      <c r="E56" s="97">
        <v>430000</v>
      </c>
      <c r="F56" s="97"/>
      <c r="G56" s="15">
        <f t="shared" si="2"/>
        <v>500596.24</v>
      </c>
    </row>
    <row r="57" spans="1:7" ht="15.75">
      <c r="A57" s="44"/>
      <c r="B57" s="75" t="s">
        <v>35</v>
      </c>
      <c r="C57" s="16" t="s">
        <v>13</v>
      </c>
      <c r="D57" s="95">
        <v>70596.24</v>
      </c>
      <c r="E57" s="98">
        <v>430000</v>
      </c>
      <c r="F57" s="98"/>
      <c r="G57" s="17">
        <f t="shared" si="2"/>
        <v>500596.24</v>
      </c>
    </row>
    <row r="58" spans="1:7" ht="16.5" thickBot="1">
      <c r="A58" s="9"/>
      <c r="B58" s="76"/>
      <c r="C58" s="20" t="s">
        <v>14</v>
      </c>
      <c r="D58" s="96">
        <v>70596.24</v>
      </c>
      <c r="E58" s="99">
        <v>430000</v>
      </c>
      <c r="F58" s="99"/>
      <c r="G58" s="21">
        <f t="shared" si="2"/>
        <v>500596.24</v>
      </c>
    </row>
    <row r="59" spans="1:7" ht="16.5" thickBot="1">
      <c r="A59" s="9"/>
      <c r="B59" s="41"/>
      <c r="C59" s="22" t="s">
        <v>15</v>
      </c>
      <c r="D59" s="51">
        <f>SUM(D56:D58)</f>
        <v>211788.72000000003</v>
      </c>
      <c r="E59" s="51">
        <f>SUM(E56:E58)</f>
        <v>1290000</v>
      </c>
      <c r="F59" s="51">
        <f>SUM(F56:F58)</f>
        <v>0</v>
      </c>
      <c r="G59" s="52">
        <f>SUM(G56:G58)</f>
        <v>1501788.72</v>
      </c>
    </row>
    <row r="60" spans="1:7" ht="15.75">
      <c r="A60" s="9"/>
      <c r="B60" s="49"/>
      <c r="C60" s="14" t="s">
        <v>16</v>
      </c>
      <c r="D60" s="94">
        <v>81993.07</v>
      </c>
      <c r="E60" s="94">
        <v>430421.68</v>
      </c>
      <c r="F60" s="97"/>
      <c r="G60" s="15">
        <f t="shared" si="2"/>
        <v>512414.75</v>
      </c>
    </row>
    <row r="61" spans="1:7" ht="15.75">
      <c r="A61" s="9"/>
      <c r="B61" s="50"/>
      <c r="C61" s="16" t="s">
        <v>17</v>
      </c>
      <c r="D61" s="95">
        <v>81993.05</v>
      </c>
      <c r="E61" s="95">
        <v>367985.17</v>
      </c>
      <c r="F61" s="95"/>
      <c r="G61" s="17">
        <f t="shared" si="2"/>
        <v>449978.22</v>
      </c>
    </row>
    <row r="62" spans="1:7" ht="16.5" thickBot="1">
      <c r="A62" s="9"/>
      <c r="B62" s="50"/>
      <c r="C62" s="20" t="s">
        <v>18</v>
      </c>
      <c r="D62" s="96">
        <v>81993.05</v>
      </c>
      <c r="E62" s="96">
        <v>367989.2</v>
      </c>
      <c r="F62" s="96"/>
      <c r="G62" s="21">
        <f t="shared" si="2"/>
        <v>449982.25</v>
      </c>
    </row>
    <row r="63" spans="1:7" ht="16.5" thickBot="1">
      <c r="A63" s="9"/>
      <c r="B63" s="41"/>
      <c r="C63" s="18" t="s">
        <v>19</v>
      </c>
      <c r="D63" s="27">
        <f>D60+D61+D62</f>
        <v>245979.16999999998</v>
      </c>
      <c r="E63" s="27">
        <f>E60+E61+E62</f>
        <v>1166396.05</v>
      </c>
      <c r="F63" s="27">
        <f>F60+F61+F62</f>
        <v>0</v>
      </c>
      <c r="G63" s="19">
        <f>G60+G61+G62</f>
        <v>1412375.22</v>
      </c>
    </row>
    <row r="64" spans="1:7" ht="15.75">
      <c r="A64" s="9"/>
      <c r="B64" s="53"/>
      <c r="C64" s="14" t="s">
        <v>20</v>
      </c>
      <c r="D64" s="94">
        <v>81993.05</v>
      </c>
      <c r="E64" s="94">
        <v>367985.19</v>
      </c>
      <c r="F64" s="97"/>
      <c r="G64" s="15">
        <f t="shared" si="2"/>
        <v>449978.24</v>
      </c>
    </row>
    <row r="65" spans="1:7" ht="15.75">
      <c r="A65" s="9"/>
      <c r="B65" s="41"/>
      <c r="C65" s="16" t="s">
        <v>21</v>
      </c>
      <c r="D65" s="95">
        <v>81993.05</v>
      </c>
      <c r="E65" s="95">
        <v>367985.17</v>
      </c>
      <c r="F65" s="98"/>
      <c r="G65" s="17">
        <f t="shared" si="2"/>
        <v>449978.22</v>
      </c>
    </row>
    <row r="66" spans="1:7" ht="16.5" thickBot="1">
      <c r="A66" s="9"/>
      <c r="B66" s="50"/>
      <c r="C66" s="20" t="s">
        <v>22</v>
      </c>
      <c r="D66" s="96">
        <v>81993.05</v>
      </c>
      <c r="E66" s="96">
        <v>367990.33</v>
      </c>
      <c r="F66" s="99"/>
      <c r="G66" s="21">
        <f t="shared" si="2"/>
        <v>449983.38</v>
      </c>
    </row>
    <row r="67" spans="1:7" ht="16.5" thickBot="1">
      <c r="A67" s="9"/>
      <c r="B67" s="53"/>
      <c r="C67" s="18" t="s">
        <v>23</v>
      </c>
      <c r="D67" s="27">
        <f>D64+D65+D66</f>
        <v>245979.15000000002</v>
      </c>
      <c r="E67" s="27">
        <f>E64+E65+E66</f>
        <v>1103960.69</v>
      </c>
      <c r="F67" s="27">
        <f>F64+F65+F66</f>
        <v>0</v>
      </c>
      <c r="G67" s="19">
        <f t="shared" si="2"/>
        <v>1349939.8399999999</v>
      </c>
    </row>
    <row r="68" spans="1:7" ht="15.75">
      <c r="A68" s="9"/>
      <c r="B68" s="53"/>
      <c r="C68" s="14" t="s">
        <v>6</v>
      </c>
      <c r="D68" s="94">
        <v>81993.05</v>
      </c>
      <c r="E68" s="94">
        <v>367990.33</v>
      </c>
      <c r="F68" s="97"/>
      <c r="G68" s="15">
        <f t="shared" si="2"/>
        <v>449983.38</v>
      </c>
    </row>
    <row r="69" spans="1:7" ht="15.75">
      <c r="A69" s="9"/>
      <c r="B69" s="50"/>
      <c r="C69" s="16" t="s">
        <v>7</v>
      </c>
      <c r="D69" s="95">
        <v>81993.05</v>
      </c>
      <c r="E69" s="95">
        <v>395000</v>
      </c>
      <c r="F69" s="98"/>
      <c r="G69" s="17">
        <f t="shared" si="2"/>
        <v>476993.05</v>
      </c>
    </row>
    <row r="70" spans="1:7" ht="16.5" thickBot="1">
      <c r="A70" s="9"/>
      <c r="B70" s="50"/>
      <c r="C70" s="20" t="s">
        <v>8</v>
      </c>
      <c r="D70" s="96">
        <v>81993.05</v>
      </c>
      <c r="E70" s="96">
        <v>386893.4799999929</v>
      </c>
      <c r="F70" s="99"/>
      <c r="G70" s="21">
        <f t="shared" si="2"/>
        <v>468886.52999999287</v>
      </c>
    </row>
    <row r="71" spans="1:7" ht="16.5" thickBot="1">
      <c r="A71" s="9"/>
      <c r="B71" s="41"/>
      <c r="C71" s="22" t="s">
        <v>9</v>
      </c>
      <c r="D71" s="51">
        <f>D68+D69+D70</f>
        <v>245979.15000000002</v>
      </c>
      <c r="E71" s="51">
        <f>E68+E69+E70</f>
        <v>1149883.809999993</v>
      </c>
      <c r="F71" s="51">
        <f>F68+F69+F70</f>
        <v>0</v>
      </c>
      <c r="G71" s="24">
        <f t="shared" si="2"/>
        <v>1395862.959999993</v>
      </c>
    </row>
    <row r="72" spans="1:7" ht="16.5" thickBot="1">
      <c r="A72" s="67"/>
      <c r="B72" s="79"/>
      <c r="C72" s="23" t="s">
        <v>24</v>
      </c>
      <c r="D72" s="51">
        <f>D59+D63+D67+D71</f>
        <v>949726.1900000001</v>
      </c>
      <c r="E72" s="51">
        <f>E59+E63+E67+E71</f>
        <v>4710240.549999993</v>
      </c>
      <c r="F72" s="51">
        <f>F59+F63+F67+F71</f>
        <v>0</v>
      </c>
      <c r="G72" s="19">
        <f t="shared" si="2"/>
        <v>5659966.739999994</v>
      </c>
    </row>
    <row r="73" spans="1:7" ht="15.75">
      <c r="A73" s="25">
        <v>5</v>
      </c>
      <c r="B73" s="43" t="s">
        <v>10</v>
      </c>
      <c r="C73" s="14" t="s">
        <v>12</v>
      </c>
      <c r="D73" s="28"/>
      <c r="E73" s="28"/>
      <c r="F73" s="97">
        <v>91553.53</v>
      </c>
      <c r="G73" s="15">
        <f t="shared" si="2"/>
        <v>91553.53</v>
      </c>
    </row>
    <row r="74" spans="1:7" ht="15.75">
      <c r="A74" s="26"/>
      <c r="B74" s="45" t="s">
        <v>11</v>
      </c>
      <c r="C74" s="16" t="s">
        <v>13</v>
      </c>
      <c r="D74" s="29"/>
      <c r="E74" s="29"/>
      <c r="F74" s="98">
        <v>114985.92</v>
      </c>
      <c r="G74" s="17">
        <f t="shared" si="2"/>
        <v>114985.92</v>
      </c>
    </row>
    <row r="75" spans="1:7" ht="16.5" thickBot="1">
      <c r="A75" s="26"/>
      <c r="B75" s="45"/>
      <c r="C75" s="20" t="s">
        <v>14</v>
      </c>
      <c r="D75" s="30"/>
      <c r="E75" s="30"/>
      <c r="F75" s="99">
        <v>123390.74</v>
      </c>
      <c r="G75" s="21">
        <f t="shared" si="2"/>
        <v>123390.74</v>
      </c>
    </row>
    <row r="76" spans="1:7" ht="16.5" thickBot="1">
      <c r="A76" s="26"/>
      <c r="B76" s="80"/>
      <c r="C76" s="23" t="s">
        <v>15</v>
      </c>
      <c r="D76" s="36">
        <f>SUM(D73:D75)</f>
        <v>0</v>
      </c>
      <c r="E76" s="36">
        <f>SUM(E73:E75)</f>
        <v>0</v>
      </c>
      <c r="F76" s="36">
        <f>SUM(F73:F75)</f>
        <v>329930.19</v>
      </c>
      <c r="G76" s="37">
        <f>SUM(G73:G75)</f>
        <v>329930.19</v>
      </c>
    </row>
    <row r="77" spans="1:7" ht="15.75">
      <c r="A77" s="26"/>
      <c r="B77" s="81"/>
      <c r="C77" s="14" t="s">
        <v>16</v>
      </c>
      <c r="D77" s="28"/>
      <c r="E77" s="38"/>
      <c r="F77" s="106">
        <v>86605.86</v>
      </c>
      <c r="G77" s="15">
        <f t="shared" si="2"/>
        <v>86605.86</v>
      </c>
    </row>
    <row r="78" spans="1:7" ht="15.75">
      <c r="A78" s="26"/>
      <c r="B78" s="82"/>
      <c r="C78" s="16" t="s">
        <v>17</v>
      </c>
      <c r="D78" s="31"/>
      <c r="E78" s="31"/>
      <c r="F78" s="104">
        <v>94999.33</v>
      </c>
      <c r="G78" s="17">
        <f t="shared" si="2"/>
        <v>94999.33</v>
      </c>
    </row>
    <row r="79" spans="1:7" ht="16.5" thickBot="1">
      <c r="A79" s="26"/>
      <c r="B79" s="81"/>
      <c r="C79" s="20" t="s">
        <v>18</v>
      </c>
      <c r="D79" s="32"/>
      <c r="E79" s="32"/>
      <c r="F79" s="107">
        <v>98367.5</v>
      </c>
      <c r="G79" s="21">
        <f t="shared" si="2"/>
        <v>98367.5</v>
      </c>
    </row>
    <row r="80" spans="1:7" ht="16.5" thickBot="1">
      <c r="A80" s="26"/>
      <c r="B80" s="82"/>
      <c r="C80" s="22" t="s">
        <v>19</v>
      </c>
      <c r="D80" s="36">
        <f>D77+D78+D79</f>
        <v>0</v>
      </c>
      <c r="E80" s="36">
        <f>E77+E78+E79</f>
        <v>0</v>
      </c>
      <c r="F80" s="36">
        <f>F77+F78+F79</f>
        <v>279972.69</v>
      </c>
      <c r="G80" s="37">
        <f>G77+G78+G79</f>
        <v>279972.69</v>
      </c>
    </row>
    <row r="81" spans="1:7" ht="15.75">
      <c r="A81" s="26"/>
      <c r="B81" s="81"/>
      <c r="C81" s="14" t="s">
        <v>20</v>
      </c>
      <c r="D81" s="33"/>
      <c r="E81" s="33"/>
      <c r="F81" s="106">
        <v>100871.16</v>
      </c>
      <c r="G81" s="15">
        <f t="shared" si="2"/>
        <v>100871.16</v>
      </c>
    </row>
    <row r="82" spans="1:7" ht="15.75">
      <c r="A82" s="26"/>
      <c r="B82" s="81"/>
      <c r="C82" s="16" t="s">
        <v>21</v>
      </c>
      <c r="D82" s="31"/>
      <c r="E82" s="31"/>
      <c r="F82" s="105">
        <v>100871.16</v>
      </c>
      <c r="G82" s="17">
        <f t="shared" si="2"/>
        <v>100871.16</v>
      </c>
    </row>
    <row r="83" spans="1:7" ht="16.5" thickBot="1">
      <c r="A83" s="26"/>
      <c r="B83" s="81"/>
      <c r="C83" s="20" t="s">
        <v>22</v>
      </c>
      <c r="D83" s="32"/>
      <c r="E83" s="32"/>
      <c r="F83" s="107">
        <v>42598.85</v>
      </c>
      <c r="G83" s="21">
        <f t="shared" si="2"/>
        <v>42598.85</v>
      </c>
    </row>
    <row r="84" spans="1:7" ht="16.5" thickBot="1">
      <c r="A84" s="9"/>
      <c r="B84" s="41"/>
      <c r="C84" s="22" t="s">
        <v>23</v>
      </c>
      <c r="D84" s="36">
        <f>D81+D82+D83</f>
        <v>0</v>
      </c>
      <c r="E84" s="36">
        <f>E81+E82+E83</f>
        <v>0</v>
      </c>
      <c r="F84" s="36">
        <f>F81+F82+F83</f>
        <v>244341.17</v>
      </c>
      <c r="G84" s="37">
        <f>G81+G82+G83</f>
        <v>244341.17</v>
      </c>
    </row>
    <row r="85" spans="1:7" ht="15.75">
      <c r="A85" s="9"/>
      <c r="B85" s="50"/>
      <c r="C85" s="14" t="s">
        <v>6</v>
      </c>
      <c r="D85" s="33">
        <v>0</v>
      </c>
      <c r="E85" s="33"/>
      <c r="F85" s="106">
        <v>65802.67</v>
      </c>
      <c r="G85" s="15">
        <f t="shared" si="2"/>
        <v>65802.67</v>
      </c>
    </row>
    <row r="86" spans="1:7" ht="15.75">
      <c r="A86" s="9"/>
      <c r="B86" s="54"/>
      <c r="C86" s="16" t="s">
        <v>7</v>
      </c>
      <c r="D86" s="31"/>
      <c r="E86" s="31"/>
      <c r="F86" s="110">
        <v>115442.56</v>
      </c>
      <c r="G86" s="17">
        <f t="shared" si="2"/>
        <v>115442.56</v>
      </c>
    </row>
    <row r="87" spans="1:7" ht="16.5" thickBot="1">
      <c r="A87" s="9"/>
      <c r="B87" s="50"/>
      <c r="C87" s="20" t="s">
        <v>8</v>
      </c>
      <c r="D87" s="32"/>
      <c r="E87" s="32"/>
      <c r="F87" s="107">
        <v>115442.56</v>
      </c>
      <c r="G87" s="21">
        <f t="shared" si="2"/>
        <v>115442.56</v>
      </c>
    </row>
    <row r="88" spans="1:7" ht="16.5" thickBot="1">
      <c r="A88" s="9"/>
      <c r="B88" s="41"/>
      <c r="C88" s="23" t="s">
        <v>9</v>
      </c>
      <c r="D88" s="34">
        <f>D85+D86+D87</f>
        <v>0</v>
      </c>
      <c r="E88" s="34">
        <f>E85+E86+E87</f>
        <v>0</v>
      </c>
      <c r="F88" s="34">
        <f>F85+F86+F87</f>
        <v>296687.79</v>
      </c>
      <c r="G88" s="24">
        <f t="shared" si="2"/>
        <v>296687.79</v>
      </c>
    </row>
    <row r="89" spans="1:7" ht="16.5" thickBot="1">
      <c r="A89" s="83"/>
      <c r="B89" s="68"/>
      <c r="C89" s="18" t="s">
        <v>24</v>
      </c>
      <c r="D89" s="27">
        <f>D76+D80+D84+D88</f>
        <v>0</v>
      </c>
      <c r="E89" s="27">
        <f>E76+E80+E84+E88</f>
        <v>0</v>
      </c>
      <c r="F89" s="27">
        <f>F76+F80+F84+F88</f>
        <v>1150931.84</v>
      </c>
      <c r="G89" s="19">
        <f t="shared" si="2"/>
        <v>1150931.84</v>
      </c>
    </row>
    <row r="90" spans="1:7" ht="15.75">
      <c r="A90" s="9">
        <v>6</v>
      </c>
      <c r="B90" s="50" t="s">
        <v>36</v>
      </c>
      <c r="C90" s="14" t="s">
        <v>17</v>
      </c>
      <c r="D90" s="84"/>
      <c r="E90" s="111">
        <v>64559.88</v>
      </c>
      <c r="F90" s="111">
        <v>2410</v>
      </c>
      <c r="G90" s="85">
        <f>SUM(E90:F90)</f>
        <v>66969.88</v>
      </c>
    </row>
    <row r="91" spans="1:7" ht="16.5" thickBot="1">
      <c r="A91" s="9"/>
      <c r="B91" s="50"/>
      <c r="C91" s="20" t="s">
        <v>37</v>
      </c>
      <c r="D91" s="78"/>
      <c r="E91" s="109">
        <v>86943.78</v>
      </c>
      <c r="F91" s="109">
        <v>5850</v>
      </c>
      <c r="G91" s="86">
        <f>SUM(E91:F91)</f>
        <v>92793.78</v>
      </c>
    </row>
    <row r="92" spans="1:7" ht="16.5" thickBot="1">
      <c r="A92" s="9"/>
      <c r="B92" s="50"/>
      <c r="C92" s="18" t="s">
        <v>38</v>
      </c>
      <c r="D92" s="27"/>
      <c r="E92" s="35">
        <f>SUM(E90:E91)</f>
        <v>151503.66</v>
      </c>
      <c r="F92" s="35">
        <f>SUM(F90:F91)</f>
        <v>8260</v>
      </c>
      <c r="G92" s="87">
        <f>SUM(G90:G91)</f>
        <v>159763.66</v>
      </c>
    </row>
    <row r="93" spans="1:7" ht="15.75">
      <c r="A93" s="9"/>
      <c r="B93" s="50"/>
      <c r="C93" s="14" t="s">
        <v>39</v>
      </c>
      <c r="D93" s="84"/>
      <c r="E93" s="112">
        <v>86943.78</v>
      </c>
      <c r="F93" s="94">
        <v>1805</v>
      </c>
      <c r="G93" s="85">
        <f>SUM(E93:F93)</f>
        <v>88748.78</v>
      </c>
    </row>
    <row r="94" spans="1:7" ht="15.75">
      <c r="A94" s="9"/>
      <c r="B94" s="50"/>
      <c r="C94" s="16" t="s">
        <v>40</v>
      </c>
      <c r="D94" s="77"/>
      <c r="E94" s="113">
        <v>86943.78</v>
      </c>
      <c r="F94" s="95">
        <v>6255</v>
      </c>
      <c r="G94" s="88">
        <f>SUM(E94:F94)</f>
        <v>93198.78</v>
      </c>
    </row>
    <row r="95" spans="1:7" ht="16.5" thickBot="1">
      <c r="A95" s="9"/>
      <c r="B95" s="50"/>
      <c r="C95" s="20" t="s">
        <v>41</v>
      </c>
      <c r="D95" s="78"/>
      <c r="E95" s="114">
        <v>86943.78</v>
      </c>
      <c r="F95" s="96">
        <v>4635</v>
      </c>
      <c r="G95" s="86">
        <f>SUM(E95:F95)</f>
        <v>91578.78</v>
      </c>
    </row>
    <row r="96" spans="1:7" ht="16.5" thickBot="1">
      <c r="A96" s="9"/>
      <c r="B96" s="50"/>
      <c r="C96" s="18" t="s">
        <v>42</v>
      </c>
      <c r="D96" s="27"/>
      <c r="E96" s="35">
        <f>SUM(E93:E95)</f>
        <v>260831.34</v>
      </c>
      <c r="F96" s="35">
        <f>SUM(F93:F95)</f>
        <v>12695</v>
      </c>
      <c r="G96" s="87">
        <f>SUM(G93:G95)</f>
        <v>273526.33999999997</v>
      </c>
    </row>
    <row r="97" spans="1:7" ht="15.75">
      <c r="A97" s="9"/>
      <c r="B97" s="50"/>
      <c r="C97" s="14" t="s">
        <v>6</v>
      </c>
      <c r="D97" s="84"/>
      <c r="E97" s="112">
        <v>86943.78</v>
      </c>
      <c r="F97" s="94">
        <v>17910</v>
      </c>
      <c r="G97" s="85">
        <f>SUM(E97:F97)</f>
        <v>104853.78</v>
      </c>
    </row>
    <row r="98" spans="1:7" ht="15.75">
      <c r="A98" s="9"/>
      <c r="B98" s="50"/>
      <c r="C98" s="16" t="s">
        <v>7</v>
      </c>
      <c r="D98" s="77"/>
      <c r="E98" s="113">
        <v>113097.6</v>
      </c>
      <c r="F98" s="95">
        <v>35600</v>
      </c>
      <c r="G98" s="88">
        <f>SUM(E98:F98)</f>
        <v>148697.6</v>
      </c>
    </row>
    <row r="99" spans="1:7" ht="16.5" thickBot="1">
      <c r="A99" s="9"/>
      <c r="B99" s="50"/>
      <c r="C99" s="20" t="s">
        <v>8</v>
      </c>
      <c r="D99" s="78"/>
      <c r="E99" s="113">
        <v>113097.6</v>
      </c>
      <c r="F99" s="96">
        <v>34995</v>
      </c>
      <c r="G99" s="86">
        <f>SUM(E99:F99)</f>
        <v>148092.6</v>
      </c>
    </row>
    <row r="100" spans="1:7" ht="16.5" thickBot="1">
      <c r="A100" s="9"/>
      <c r="B100" s="50"/>
      <c r="C100" s="18" t="s">
        <v>9</v>
      </c>
      <c r="D100" s="27"/>
      <c r="E100" s="35">
        <f>SUM(E97:E99)</f>
        <v>313138.98</v>
      </c>
      <c r="F100" s="35">
        <f>SUM(F97:F99)</f>
        <v>88505</v>
      </c>
      <c r="G100" s="87">
        <f>SUM(G97:G99)</f>
        <v>401643.98</v>
      </c>
    </row>
    <row r="101" spans="1:7" ht="16.5" thickBot="1">
      <c r="A101" s="9"/>
      <c r="B101" s="50"/>
      <c r="C101" s="18" t="s">
        <v>43</v>
      </c>
      <c r="D101" s="27"/>
      <c r="E101" s="27">
        <f>E92+E96+E100</f>
        <v>725473.98</v>
      </c>
      <c r="F101" s="27">
        <f>F92+F96+F100</f>
        <v>109460</v>
      </c>
      <c r="G101" s="19">
        <f>G92+G96+G100</f>
        <v>834933.98</v>
      </c>
    </row>
    <row r="102" spans="1:7" ht="15.75">
      <c r="A102" s="4"/>
      <c r="B102" s="40" t="s">
        <v>44</v>
      </c>
      <c r="C102" s="14" t="s">
        <v>12</v>
      </c>
      <c r="D102" s="94">
        <f aca="true" t="shared" si="3" ref="D102:F106">D5+D22+D39+D56+D73</f>
        <v>9099932.9</v>
      </c>
      <c r="E102" s="94">
        <f t="shared" si="3"/>
        <v>1738558.28</v>
      </c>
      <c r="F102" s="94">
        <f t="shared" si="3"/>
        <v>794085.6200000001</v>
      </c>
      <c r="G102" s="15">
        <f aca="true" t="shared" si="4" ref="G102:G108">SUM(D102:F102)</f>
        <v>11632576.8</v>
      </c>
    </row>
    <row r="103" spans="1:7" ht="15.75">
      <c r="A103" s="9"/>
      <c r="B103" s="41"/>
      <c r="C103" s="16" t="s">
        <v>13</v>
      </c>
      <c r="D103" s="95">
        <f t="shared" si="3"/>
        <v>9099932.9</v>
      </c>
      <c r="E103" s="95">
        <f t="shared" si="3"/>
        <v>1708247.28</v>
      </c>
      <c r="F103" s="95">
        <f t="shared" si="3"/>
        <v>823829.0100000001</v>
      </c>
      <c r="G103" s="17">
        <f t="shared" si="4"/>
        <v>11632009.19</v>
      </c>
    </row>
    <row r="104" spans="1:7" ht="16.5" thickBot="1">
      <c r="A104" s="9"/>
      <c r="B104" s="50"/>
      <c r="C104" s="46" t="s">
        <v>14</v>
      </c>
      <c r="D104" s="100">
        <f t="shared" si="3"/>
        <v>9099932.9</v>
      </c>
      <c r="E104" s="100">
        <f t="shared" si="3"/>
        <v>1708247.28</v>
      </c>
      <c r="F104" s="100">
        <f t="shared" si="3"/>
        <v>844233.8300000001</v>
      </c>
      <c r="G104" s="47">
        <f t="shared" si="4"/>
        <v>11652414.01</v>
      </c>
    </row>
    <row r="105" spans="1:7" ht="16.5" thickBot="1">
      <c r="A105" s="9"/>
      <c r="B105" s="41"/>
      <c r="C105" s="18" t="s">
        <v>15</v>
      </c>
      <c r="D105" s="27">
        <f t="shared" si="3"/>
        <v>27299798.7</v>
      </c>
      <c r="E105" s="27">
        <f t="shared" si="3"/>
        <v>5155052.84</v>
      </c>
      <c r="F105" s="27">
        <f t="shared" si="3"/>
        <v>2462148.46</v>
      </c>
      <c r="G105" s="19">
        <f>G8+G25+G42+G59+G76</f>
        <v>34916999.99999999</v>
      </c>
    </row>
    <row r="106" spans="1:7" ht="15.75">
      <c r="A106" s="9"/>
      <c r="B106" s="41"/>
      <c r="C106" s="14" t="s">
        <v>16</v>
      </c>
      <c r="D106" s="94">
        <f t="shared" si="3"/>
        <v>8514855.57</v>
      </c>
      <c r="E106" s="94">
        <f t="shared" si="3"/>
        <v>1645482.64</v>
      </c>
      <c r="F106" s="94">
        <f t="shared" si="3"/>
        <v>751127.42</v>
      </c>
      <c r="G106" s="15">
        <f t="shared" si="4"/>
        <v>10911465.63</v>
      </c>
    </row>
    <row r="107" spans="1:7" ht="15.75">
      <c r="A107" s="9"/>
      <c r="B107" s="41"/>
      <c r="C107" s="16" t="s">
        <v>17</v>
      </c>
      <c r="D107" s="95">
        <f>D10+D27+D44+D61+D78</f>
        <v>8514855.55</v>
      </c>
      <c r="E107" s="95">
        <f>E10+E27+E44+E61+E78+E90</f>
        <v>1652601.6799999997</v>
      </c>
      <c r="F107" s="95">
        <f>F10+F27+F44+F61+F78+F90</f>
        <v>775439.38</v>
      </c>
      <c r="G107" s="17">
        <f t="shared" si="4"/>
        <v>10942896.610000001</v>
      </c>
    </row>
    <row r="108" spans="1:7" ht="16.5" thickBot="1">
      <c r="A108" s="9"/>
      <c r="B108" s="41"/>
      <c r="C108" s="20" t="s">
        <v>18</v>
      </c>
      <c r="D108" s="96">
        <f>D11+D28+D45+D62+D79</f>
        <v>9279246.05</v>
      </c>
      <c r="E108" s="96">
        <f>E11+E28+E45+E62+E79+E91</f>
        <v>1574490.76</v>
      </c>
      <c r="F108" s="96">
        <f>F11+F28+F45+F62+F79+F91</f>
        <v>716037.55</v>
      </c>
      <c r="G108" s="21">
        <f t="shared" si="4"/>
        <v>11569774.360000001</v>
      </c>
    </row>
    <row r="109" spans="1:7" ht="16.5" thickBot="1">
      <c r="A109" s="9"/>
      <c r="B109" s="41"/>
      <c r="C109" s="18" t="s">
        <v>19</v>
      </c>
      <c r="D109" s="27">
        <f>SUM(D106:D108)</f>
        <v>26308957.17</v>
      </c>
      <c r="E109" s="27">
        <f>SUM(E106:E108)</f>
        <v>4872575.079999999</v>
      </c>
      <c r="F109" s="27">
        <f>SUM(F106:F108)</f>
        <v>2242604.35</v>
      </c>
      <c r="G109" s="19">
        <f>SUM(G106:G108)</f>
        <v>33424136.6</v>
      </c>
    </row>
    <row r="110" spans="1:7" ht="15.75">
      <c r="A110" s="9"/>
      <c r="B110" s="53"/>
      <c r="C110" s="14" t="s">
        <v>20</v>
      </c>
      <c r="D110" s="103">
        <f>D13+D30+D47+D64+D81</f>
        <v>9279246.05</v>
      </c>
      <c r="E110" s="103">
        <f aca="true" t="shared" si="5" ref="E110:F112">E13+E30+E47+E64+E81+E93</f>
        <v>1558379.28</v>
      </c>
      <c r="F110" s="103">
        <f t="shared" si="5"/>
        <v>770528.01</v>
      </c>
      <c r="G110" s="15">
        <f>SUM(D110:F110)</f>
        <v>11608153.34</v>
      </c>
    </row>
    <row r="111" spans="1:7" ht="15.75">
      <c r="A111" s="9"/>
      <c r="B111" s="54"/>
      <c r="C111" s="16" t="s">
        <v>21</v>
      </c>
      <c r="D111" s="95">
        <f>D14+D31+D48+D65+D82</f>
        <v>9279246.05</v>
      </c>
      <c r="E111" s="95">
        <f t="shared" si="5"/>
        <v>1618779.26</v>
      </c>
      <c r="F111" s="95">
        <f t="shared" si="5"/>
        <v>774978.01</v>
      </c>
      <c r="G111" s="17">
        <f>SUM(D111:F111)</f>
        <v>11673003.32</v>
      </c>
    </row>
    <row r="112" spans="1:7" ht="16.5" thickBot="1">
      <c r="A112" s="9"/>
      <c r="B112" s="41"/>
      <c r="C112" s="46" t="s">
        <v>22</v>
      </c>
      <c r="D112" s="100">
        <f>D15+D32+D49+D66+D83</f>
        <v>8800586.9</v>
      </c>
      <c r="E112" s="100">
        <f t="shared" si="5"/>
        <v>1727031.77</v>
      </c>
      <c r="F112" s="100">
        <f t="shared" si="5"/>
        <v>947930.2200000001</v>
      </c>
      <c r="G112" s="47">
        <f>SUM(D112:F112)</f>
        <v>11475548.89</v>
      </c>
    </row>
    <row r="113" spans="1:7" ht="16.5" thickBot="1">
      <c r="A113" s="9"/>
      <c r="B113" s="41"/>
      <c r="C113" s="18" t="s">
        <v>23</v>
      </c>
      <c r="D113" s="27">
        <f>SUM(D110:D112)</f>
        <v>27359079</v>
      </c>
      <c r="E113" s="27">
        <f>SUM(E110:E112)</f>
        <v>4904190.3100000005</v>
      </c>
      <c r="F113" s="27">
        <f>SUM(F110:F112)</f>
        <v>2493436.24</v>
      </c>
      <c r="G113" s="19">
        <f>SUM(G110:G112)</f>
        <v>34756705.55</v>
      </c>
    </row>
    <row r="114" spans="1:7" ht="15.75">
      <c r="A114" s="9"/>
      <c r="B114" s="50"/>
      <c r="C114" s="14" t="s">
        <v>6</v>
      </c>
      <c r="D114" s="94">
        <f>D17+D34+D51+D68+D85</f>
        <v>9279246.05</v>
      </c>
      <c r="E114" s="94">
        <f aca="true" t="shared" si="6" ref="E114:F116">E17+E34+E51+E68+E85+E97</f>
        <v>1624184.4200000002</v>
      </c>
      <c r="F114" s="94">
        <f t="shared" si="6"/>
        <v>751564.52</v>
      </c>
      <c r="G114" s="15">
        <f>SUM(D114:F114)</f>
        <v>11654994.99</v>
      </c>
    </row>
    <row r="115" spans="1:7" ht="15.75">
      <c r="A115" s="9"/>
      <c r="B115" s="53"/>
      <c r="C115" s="16" t="s">
        <v>7</v>
      </c>
      <c r="D115" s="95">
        <f>D18+D35+D52+D69+D86</f>
        <v>9279246.05</v>
      </c>
      <c r="E115" s="95">
        <f t="shared" si="6"/>
        <v>1621796.73</v>
      </c>
      <c r="F115" s="95">
        <f t="shared" si="6"/>
        <v>818894.4099999999</v>
      </c>
      <c r="G115" s="17">
        <f>SUM(D115:F115)</f>
        <v>11719937.190000001</v>
      </c>
    </row>
    <row r="116" spans="1:7" ht="16.5" thickBot="1">
      <c r="A116" s="9"/>
      <c r="B116" s="53"/>
      <c r="C116" s="46" t="s">
        <v>8</v>
      </c>
      <c r="D116" s="100">
        <f>D19+D36+D53+D70+D87</f>
        <v>9279246.05</v>
      </c>
      <c r="E116" s="100">
        <f t="shared" si="6"/>
        <v>1613690.209999993</v>
      </c>
      <c r="F116" s="100">
        <f t="shared" si="6"/>
        <v>818289.4099999999</v>
      </c>
      <c r="G116" s="47">
        <f>SUM(D116:F116)</f>
        <v>11711225.669999994</v>
      </c>
    </row>
    <row r="117" spans="1:7" ht="16.5" thickBot="1">
      <c r="A117" s="9"/>
      <c r="B117" s="54"/>
      <c r="C117" s="18" t="s">
        <v>9</v>
      </c>
      <c r="D117" s="27">
        <f>SUM(D114:D116)</f>
        <v>27837738.150000002</v>
      </c>
      <c r="E117" s="27">
        <f>SUM(E114:E116)</f>
        <v>4859671.359999994</v>
      </c>
      <c r="F117" s="27">
        <f>SUM(F114:F116)</f>
        <v>2388748.34</v>
      </c>
      <c r="G117" s="19">
        <f>SUM(G114:G116)</f>
        <v>35086157.849999994</v>
      </c>
    </row>
    <row r="118" spans="1:7" ht="16.5" thickBot="1">
      <c r="A118" s="67"/>
      <c r="B118" s="79"/>
      <c r="C118" s="18" t="s">
        <v>24</v>
      </c>
      <c r="D118" s="27">
        <f>D105+D109+D113+D117</f>
        <v>108805573.02000001</v>
      </c>
      <c r="E118" s="27">
        <f>E105+E109+E113+E117</f>
        <v>19791489.589999992</v>
      </c>
      <c r="F118" s="27">
        <f>F105+F109+F113+F117</f>
        <v>9586937.39</v>
      </c>
      <c r="G118" s="19">
        <f>G105+G109+G113+G117</f>
        <v>138184000</v>
      </c>
    </row>
    <row r="119" spans="6:7" ht="15.75">
      <c r="F119" s="3"/>
      <c r="G119" s="2"/>
    </row>
    <row r="120" spans="6:7" ht="15.75">
      <c r="F120" s="3"/>
      <c r="G120" s="89">
        <v>43433</v>
      </c>
    </row>
    <row r="121" spans="4:18" s="3" customFormat="1" ht="15.75">
      <c r="D121" s="39" t="s">
        <v>45</v>
      </c>
      <c r="E121" s="39">
        <v>138184000</v>
      </c>
      <c r="I121" s="2"/>
      <c r="J121" s="2"/>
      <c r="K121" s="2"/>
      <c r="L121" s="39"/>
      <c r="M121" s="39"/>
      <c r="N121" s="39"/>
      <c r="O121" s="39"/>
      <c r="P121" s="39"/>
      <c r="Q121" s="39"/>
      <c r="R121" s="39"/>
    </row>
    <row r="122" spans="4:18" s="3" customFormat="1" ht="15.75">
      <c r="D122" s="39"/>
      <c r="E122" s="39"/>
      <c r="F122" s="39"/>
      <c r="G122" s="39"/>
      <c r="I122" s="2"/>
      <c r="J122" s="2"/>
      <c r="K122" s="2"/>
      <c r="L122" s="39"/>
      <c r="M122" s="39"/>
      <c r="N122" s="39"/>
      <c r="O122" s="39"/>
      <c r="P122" s="39"/>
      <c r="Q122" s="39"/>
      <c r="R122" s="39"/>
    </row>
    <row r="123" spans="4:7" ht="15.75">
      <c r="D123" s="39" t="s">
        <v>46</v>
      </c>
      <c r="E123" s="39">
        <f>E121-G118</f>
        <v>0</v>
      </c>
      <c r="F123" s="39"/>
      <c r="G123" s="39"/>
    </row>
    <row r="124" spans="4:7" ht="15.75">
      <c r="D124" s="39"/>
      <c r="E124" s="2"/>
      <c r="F124" s="2"/>
      <c r="G124" s="2"/>
    </row>
    <row r="125" spans="4:7" ht="15.75">
      <c r="D125" s="39"/>
      <c r="E125" s="39"/>
      <c r="F125" s="2"/>
      <c r="G125" s="2"/>
    </row>
    <row r="126" spans="4:7" ht="15.75">
      <c r="D126" s="39"/>
      <c r="E126" s="2"/>
      <c r="F126" s="2"/>
      <c r="G126" s="2"/>
    </row>
    <row r="127" spans="4:7" ht="15.75">
      <c r="D127" s="39"/>
      <c r="E127" s="2"/>
      <c r="F127" s="2"/>
      <c r="G127" s="2"/>
    </row>
    <row r="128" spans="3:7" ht="15.75">
      <c r="C128" s="1"/>
      <c r="D128" s="39"/>
      <c r="E128" s="2"/>
      <c r="F128" s="90"/>
      <c r="G128" s="2"/>
    </row>
    <row r="129" spans="4:7" ht="15.75">
      <c r="D129" s="39"/>
      <c r="E129" s="2"/>
      <c r="F129" s="2"/>
      <c r="G129" s="2"/>
    </row>
    <row r="130" spans="4:7" ht="15.75">
      <c r="D130" s="39"/>
      <c r="E130" s="2"/>
      <c r="F130" s="2"/>
      <c r="G130" s="2"/>
    </row>
    <row r="131" spans="4:7" ht="15.75">
      <c r="D131" s="39"/>
      <c r="E131" s="2"/>
      <c r="F131" s="2"/>
      <c r="G131" s="2"/>
    </row>
    <row r="132" spans="4:7" ht="15.75">
      <c r="D132" s="39"/>
      <c r="E132" s="2"/>
      <c r="F132" s="2"/>
      <c r="G132" s="2"/>
    </row>
    <row r="133" spans="4:7" ht="15.75">
      <c r="D133" s="39"/>
      <c r="E133" s="2"/>
      <c r="F133" s="2"/>
      <c r="G133" s="2"/>
    </row>
    <row r="134" spans="4:7" ht="15.75">
      <c r="D134" s="3"/>
      <c r="E134" s="39"/>
      <c r="F134" s="2"/>
      <c r="G134" s="2"/>
    </row>
    <row r="135" spans="4:7" ht="15.75">
      <c r="D135" s="3"/>
      <c r="E135" s="2"/>
      <c r="F135" s="2"/>
      <c r="G135" s="39"/>
    </row>
    <row r="136" spans="6:7" ht="15.75">
      <c r="F136" s="91"/>
      <c r="G136" s="1"/>
    </row>
    <row r="137" spans="5:7" ht="15.75">
      <c r="E137" s="92"/>
      <c r="F137" s="92"/>
      <c r="G137" s="1"/>
    </row>
    <row r="138" spans="5:6" ht="15.75">
      <c r="E138" s="92"/>
      <c r="F138" s="2"/>
    </row>
    <row r="139" ht="15.75">
      <c r="F139" s="2"/>
    </row>
    <row r="140" ht="15.75">
      <c r="F140" s="2"/>
    </row>
    <row r="141" ht="15.75">
      <c r="F141" s="2"/>
    </row>
    <row r="142" ht="15.75">
      <c r="F142" s="2"/>
    </row>
    <row r="143" ht="15.75">
      <c r="F143" s="2"/>
    </row>
    <row r="144" ht="15.75">
      <c r="F144" s="2"/>
    </row>
    <row r="145" ht="15.75">
      <c r="F145" s="2"/>
    </row>
    <row r="146" ht="15.75">
      <c r="F146" s="2"/>
    </row>
    <row r="147" ht="15.75">
      <c r="F147" s="2"/>
    </row>
    <row r="148" ht="15.75">
      <c r="F148" s="2"/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maricica</cp:lastModifiedBy>
  <cp:lastPrinted>2018-06-25T13:22:48Z</cp:lastPrinted>
  <dcterms:created xsi:type="dcterms:W3CDTF">2014-10-27T09:54:54Z</dcterms:created>
  <dcterms:modified xsi:type="dcterms:W3CDTF">2018-12-03T12:47:10Z</dcterms:modified>
  <cp:category/>
  <cp:version/>
  <cp:contentType/>
  <cp:contentStatus/>
</cp:coreProperties>
</file>