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80" windowHeight="11640" activeTab="0"/>
  </bookViews>
  <sheets>
    <sheet name="CENTRALIZAT" sheetId="1" r:id="rId1"/>
    <sheet name="calcul TRIM I 2016" sheetId="2" r:id="rId2"/>
  </sheets>
  <definedNames>
    <definedName name="_xlnm.Print_Area" localSheetId="0">'CENTRALIZAT'!$A$1:$I$63</definedName>
  </definedNames>
  <calcPr fullCalcOnLoad="1"/>
</workbook>
</file>

<file path=xl/sharedStrings.xml><?xml version="1.0" encoding="utf-8"?>
<sst xmlns="http://schemas.openxmlformats.org/spreadsheetml/2006/main" count="216" uniqueCount="163">
  <si>
    <t>CASA DE ASIGURARI DE SANATATE VASLUI</t>
  </si>
  <si>
    <t>Intocmit,</t>
  </si>
  <si>
    <t>MEDICINA DENTARA</t>
  </si>
  <si>
    <t>EXPLICATIE</t>
  </si>
  <si>
    <t>TOTAL contracte</t>
  </si>
  <si>
    <t xml:space="preserve">                  din care</t>
  </si>
  <si>
    <t>Mediul urban</t>
  </si>
  <si>
    <t>MEDIU RURAL</t>
  </si>
  <si>
    <t>MEDIU RURAL 1/2</t>
  </si>
  <si>
    <t>FARA GRAD PROFESIONAL</t>
  </si>
  <si>
    <t>SPECIALISTI</t>
  </si>
  <si>
    <t>MEDIC PRIMAR</t>
  </si>
  <si>
    <t>TOTAL</t>
  </si>
  <si>
    <t>specificatie</t>
  </si>
  <si>
    <t>numar MEDICI</t>
  </si>
  <si>
    <t>procent de scazut</t>
  </si>
  <si>
    <t>procent de adaugat</t>
  </si>
  <si>
    <t>total procent de aplicat</t>
  </si>
  <si>
    <t>FARA GRAD PROFESIONAL urban</t>
  </si>
  <si>
    <t>FARA GRAD PROFESIONAL rural</t>
  </si>
  <si>
    <t>FARA GRAD PROFESIONAL rural 1/2 Norma</t>
  </si>
  <si>
    <t>SPECIALISTI urban</t>
  </si>
  <si>
    <t>SPECIALISTI 1/2 NORMA rural</t>
  </si>
  <si>
    <t>SPECIALISTI rural</t>
  </si>
  <si>
    <t xml:space="preserve">MEDIC PRIMAR urban </t>
  </si>
  <si>
    <t>calcul procent de aplicat</t>
  </si>
  <si>
    <t>suma echivalenta pt.specialist pe  luna</t>
  </si>
  <si>
    <t>LEI</t>
  </si>
  <si>
    <t xml:space="preserve"> medici in privat </t>
  </si>
  <si>
    <t xml:space="preserve">FURNIZOR </t>
  </si>
  <si>
    <t>RPLG</t>
  </si>
  <si>
    <t>grad. profesional</t>
  </si>
  <si>
    <t>Nr. contract</t>
  </si>
  <si>
    <t xml:space="preserve"> COSTACHESCU CONCETTA</t>
  </si>
  <si>
    <t>specialist</t>
  </si>
  <si>
    <t xml:space="preserve"> BALAN MIRELA</t>
  </si>
  <si>
    <t xml:space="preserve"> NACU M MIHAELA</t>
  </si>
  <si>
    <t xml:space="preserve">fara grad profesional </t>
  </si>
  <si>
    <t xml:space="preserve"> POPA D CARMEN</t>
  </si>
  <si>
    <t>primar</t>
  </si>
  <si>
    <t xml:space="preserve"> VASILESCU V IOAN VICTOR</t>
  </si>
  <si>
    <t xml:space="preserve"> ZARNESCU V MARIUS</t>
  </si>
  <si>
    <t xml:space="preserve"> WEBER R ANCUTA CARMEN</t>
  </si>
  <si>
    <t>fara grad profesional rural</t>
  </si>
  <si>
    <t xml:space="preserve"> ZANOSCHI DAN</t>
  </si>
  <si>
    <t xml:space="preserve"> STEFANESCU GH LIDIA</t>
  </si>
  <si>
    <t xml:space="preserve"> BADARAU BORIS VALERIU</t>
  </si>
  <si>
    <t xml:space="preserve"> BAHNEANU C CONSTANTIN</t>
  </si>
  <si>
    <t xml:space="preserve"> BICA G DIANA VALERIA</t>
  </si>
  <si>
    <t xml:space="preserve"> IONESCU I VICTOR</t>
  </si>
  <si>
    <t xml:space="preserve"> BOTEZATU V CONSTANTA EMILIA</t>
  </si>
  <si>
    <t>ABAGIU NECULAI</t>
  </si>
  <si>
    <t>CRISTEA ANCA</t>
  </si>
  <si>
    <t xml:space="preserve"> DARABANA CONDURACHE D MADALINA</t>
  </si>
  <si>
    <t>GOLOGAN M FELICIA</t>
  </si>
  <si>
    <t xml:space="preserve"> MAXIM OVIDIU GABRIEL</t>
  </si>
  <si>
    <t>STEFANIU ADRIANA</t>
  </si>
  <si>
    <t>specialist rural</t>
  </si>
  <si>
    <t>AFTENE TONI CRISTIAN</t>
  </si>
  <si>
    <t>S.C. SCHNEIDER SRL VASLUI</t>
  </si>
  <si>
    <t>GOLOGAN DANIELA</t>
  </si>
  <si>
    <t xml:space="preserve"> BANICI CLEOPATRA</t>
  </si>
  <si>
    <t>ANTIP CRISTINA DENIS</t>
  </si>
  <si>
    <t>GENTIMIR ADRIAN VLAD</t>
  </si>
  <si>
    <t>HOHOTA NICOLETA</t>
  </si>
  <si>
    <t>STROESCU ALINA</t>
  </si>
  <si>
    <t xml:space="preserve"> POPOIU IONUT</t>
  </si>
  <si>
    <t>HOREICA GABRIEL</t>
  </si>
  <si>
    <t xml:space="preserve"> BUJOR EMANUELA ELENA</t>
  </si>
  <si>
    <t>JIPU RALUCA</t>
  </si>
  <si>
    <t>CIOBANU CARMEN ELENA</t>
  </si>
  <si>
    <t>SIMONA VERA- CIURESCU</t>
  </si>
  <si>
    <t>CHIRILA MONA_CORINA</t>
  </si>
  <si>
    <t>CODAESCU MARICELA</t>
  </si>
  <si>
    <t>MAXIM MIHAI BOGDAN</t>
  </si>
  <si>
    <t xml:space="preserve"> MUNTEANU TOM-NICOL</t>
  </si>
  <si>
    <t>OLINIC  PAUL  MIHAI</t>
  </si>
  <si>
    <t>NECHITA MIHAELA</t>
  </si>
  <si>
    <t>Primar</t>
  </si>
  <si>
    <t>CRETU CRISTINEL</t>
  </si>
  <si>
    <t>BARBAU GHEORGHITA</t>
  </si>
  <si>
    <t xml:space="preserve"> TOMA ALINA-IULIANA</t>
  </si>
  <si>
    <t xml:space="preserve"> BURGHELEA NARCIS - MIHAI </t>
  </si>
  <si>
    <t xml:space="preserve"> BULAI ALEXANDRU</t>
  </si>
  <si>
    <t xml:space="preserve"> ILIES BOGDAN - LUCIAN</t>
  </si>
  <si>
    <t>MORARU SILVIA</t>
  </si>
  <si>
    <t>RADOI ANCA</t>
  </si>
  <si>
    <t>CMI AGHINITEI CATALINA</t>
  </si>
  <si>
    <t>AGHINITEI CATALINA</t>
  </si>
  <si>
    <t>PARVU CLARA</t>
  </si>
  <si>
    <t>CMI IORDAN IONUT GEORGIAN</t>
  </si>
  <si>
    <t>S.C.SASDENT S.R.L. BACANI</t>
  </si>
  <si>
    <t>Cons. Oancea Roxana</t>
  </si>
  <si>
    <t>CA TRIM I 2016</t>
  </si>
  <si>
    <t>IANUARIE</t>
  </si>
  <si>
    <t>FEBRUARIE</t>
  </si>
  <si>
    <t>MARTIE</t>
  </si>
  <si>
    <t>CA LUNAR TRIM I 2016</t>
  </si>
  <si>
    <t>CALCULUL SUMELOR DE CONTRACTAT TRIM I 2016</t>
  </si>
  <si>
    <t>cf adresa CNAS nr.P11586/22,12,2015, inreg CAS VS sub nr. 1662/23,12,2015</t>
  </si>
  <si>
    <t>suma repartizata pe medic lunarTRIM I. 2016</t>
  </si>
  <si>
    <t>suma repartizata  lunar TRIM I. 2016 /TOTAL MEDICI</t>
  </si>
  <si>
    <t>IAN 2016</t>
  </si>
  <si>
    <t>FEB 2016</t>
  </si>
  <si>
    <t>MAR 2016</t>
  </si>
  <si>
    <t>TRIM I 2016</t>
  </si>
  <si>
    <t>CAS VASLUI</t>
  </si>
  <si>
    <t>VALORI DE CONTRACT MEDICI STOMATOLOGI TRIM I 2016</t>
  </si>
  <si>
    <t>CMI COSTACHESCU CONCETTA</t>
  </si>
  <si>
    <t>CMI DR. BALAN MIRELA</t>
  </si>
  <si>
    <t>CMI DR. NACU M MIHAELA</t>
  </si>
  <si>
    <t>CMI DR. POPA D CARMEN</t>
  </si>
  <si>
    <t>CMI DR. VASILESCU V IOAN VICTOR</t>
  </si>
  <si>
    <t>CMI DR. ZARNESCU V MARIUS</t>
  </si>
  <si>
    <t>CMI DR. WEBER R ANCUTA CARMEN</t>
  </si>
  <si>
    <t>CMI DR. ZANOSCHI DAN</t>
  </si>
  <si>
    <t>CMI DR. BADARAU BORIS VALERIU</t>
  </si>
  <si>
    <t>CMI DR. BAHNEANU C CONSTANTIN</t>
  </si>
  <si>
    <t>CMI DR. BICA G DIANA VALERIA</t>
  </si>
  <si>
    <t>CMI DR. IONESCU I VICTOR</t>
  </si>
  <si>
    <t>CMI DR. BOTEZATU V CONSTANTA EMILIA</t>
  </si>
  <si>
    <t>CMI DR ABAGIU NECULAI</t>
  </si>
  <si>
    <t>CMI DR.CRISTEA ANCA</t>
  </si>
  <si>
    <t>CMI DR. DARABANA CONDURACHE D MADALINA</t>
  </si>
  <si>
    <t>CMI DR. GOLOGAN M FELICIA</t>
  </si>
  <si>
    <t>CMI  DR. MAXIM OVIDIU GABRIEL</t>
  </si>
  <si>
    <t>CMI DR. STEFANIU ADRIANA</t>
  </si>
  <si>
    <t>CMI DR. AFTENE TONI CRISTIAN</t>
  </si>
  <si>
    <t>S.C. SCHNEIDER SRL HUSI</t>
  </si>
  <si>
    <t>CMI DR. GOLOGAN DANIELA</t>
  </si>
  <si>
    <t>CMI DR. BANICI CLEOPATRA</t>
  </si>
  <si>
    <t>CMI DR. ANTIP CRISTINA DENIS</t>
  </si>
  <si>
    <t>CMI DR. GENTIMIR ADRIAN VLAD</t>
  </si>
  <si>
    <t>CMI DR. STROESCU ALINA</t>
  </si>
  <si>
    <t>CMI DR. POPOIU IONUT</t>
  </si>
  <si>
    <t>CMI DR. HOREICA GABRIEL</t>
  </si>
  <si>
    <t>CMI DR. BUJOR EMANUELA ELENA</t>
  </si>
  <si>
    <t>CMI DR. SIMONA VERA DENT- CIURESCU</t>
  </si>
  <si>
    <t>CMI DR.CHIRILA MONA_CORINA</t>
  </si>
  <si>
    <t>CMI DR. CODAESCU MARICELA</t>
  </si>
  <si>
    <t>CMI DR. MAXIM MIHAI BOGDAN</t>
  </si>
  <si>
    <t>CMI MUNTEANU TOM-NICOL</t>
  </si>
  <si>
    <t>CMI DR.OLINIC  PAUL  MIHAI</t>
  </si>
  <si>
    <t>SC AXA DENTAL CLINIC  SRL BARLAD</t>
  </si>
  <si>
    <t>SC DENTOZON SRL LIPOVAT</t>
  </si>
  <si>
    <t>CMI TOMA ALINA-IULIANA</t>
  </si>
  <si>
    <t xml:space="preserve">CMI BURGHELEA NARCIS - MIHAI </t>
  </si>
  <si>
    <t>CMI BULAI ALEXANDRU</t>
  </si>
  <si>
    <t>CMI ILIES BOGDAN - LUCIAN</t>
  </si>
  <si>
    <t>S.C. VERDENTA S.R.L. VASLUI</t>
  </si>
  <si>
    <t>CMI RADOI ANCA</t>
  </si>
  <si>
    <t>CMI BIADENT DR. MORARU C MIHAELA</t>
  </si>
  <si>
    <t>CMI ALEX-DENT DR. STEFANESCU GH LIDIA</t>
  </si>
  <si>
    <t>S.C. PRODENTA SRL VASLUI</t>
  </si>
  <si>
    <t>CMI DR. DENTONIC-DR.HOHOTA NICOLETA</t>
  </si>
  <si>
    <t>SC DENTIRAL  SRL CODAESTI</t>
  </si>
  <si>
    <t>SC CARBIANF  SRL VASLUI</t>
  </si>
  <si>
    <t>CMI DR. DENT-INA - BRISCARU  ANA IRINA</t>
  </si>
  <si>
    <t>SC.KRISTODENT SRL VASLUI</t>
  </si>
  <si>
    <t>IORDAN IONUT GEORGIAN</t>
  </si>
  <si>
    <t>ROBU FLORIN</t>
  </si>
  <si>
    <t xml:space="preserve"> MORARU C MIHAELA</t>
  </si>
  <si>
    <t xml:space="preserve"> BRISCARU  ANA IRINA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</si>
</sst>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62"/>
      <name val="Arial"/>
      <family val="2"/>
    </font>
    <font>
      <b/>
      <sz val="12"/>
      <color indexed="20"/>
      <name val="Arial"/>
      <family val="2"/>
    </font>
    <font>
      <b/>
      <sz val="12"/>
      <color indexed="57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21" applyFont="1">
      <alignment/>
      <protection/>
    </xf>
    <xf numFmtId="0" fontId="0" fillId="0" borderId="0" xfId="21">
      <alignment/>
      <protection/>
    </xf>
    <xf numFmtId="0" fontId="6" fillId="0" borderId="1" xfId="21" applyFont="1" applyBorder="1" applyAlignment="1">
      <alignment horizontal="center"/>
      <protection/>
    </xf>
    <xf numFmtId="0" fontId="6" fillId="0" borderId="2" xfId="21" applyFont="1" applyBorder="1" applyAlignment="1">
      <alignment horizontal="center" wrapText="1"/>
      <protection/>
    </xf>
    <xf numFmtId="0" fontId="6" fillId="0" borderId="1" xfId="21" applyFont="1" applyBorder="1">
      <alignment/>
      <protection/>
    </xf>
    <xf numFmtId="0" fontId="6" fillId="0" borderId="3" xfId="21" applyFont="1" applyBorder="1">
      <alignment/>
      <protection/>
    </xf>
    <xf numFmtId="0" fontId="6" fillId="0" borderId="4" xfId="21" applyFont="1" applyBorder="1" applyAlignment="1">
      <alignment horizontal="center"/>
      <protection/>
    </xf>
    <xf numFmtId="0" fontId="6" fillId="0" borderId="5" xfId="21" applyFont="1" applyBorder="1" applyAlignment="1">
      <alignment horizontal="center" wrapText="1"/>
      <protection/>
    </xf>
    <xf numFmtId="0" fontId="0" fillId="0" borderId="6" xfId="21" applyBorder="1">
      <alignment/>
      <protection/>
    </xf>
    <xf numFmtId="0" fontId="6" fillId="0" borderId="7" xfId="21" applyFont="1" applyBorder="1" applyAlignment="1">
      <alignment horizontal="center"/>
      <protection/>
    </xf>
    <xf numFmtId="0" fontId="6" fillId="0" borderId="8" xfId="21" applyFont="1" applyBorder="1" applyAlignment="1">
      <alignment horizontal="center" vertical="center" wrapText="1"/>
      <protection/>
    </xf>
    <xf numFmtId="0" fontId="6" fillId="0" borderId="9" xfId="21" applyFont="1" applyBorder="1" applyAlignment="1">
      <alignment horizontal="center" vertical="center" wrapText="1"/>
      <protection/>
    </xf>
    <xf numFmtId="0" fontId="0" fillId="0" borderId="0" xfId="21" applyAlignment="1">
      <alignment horizontal="center" vertical="center" wrapText="1"/>
      <protection/>
    </xf>
    <xf numFmtId="0" fontId="0" fillId="0" borderId="10" xfId="21" applyBorder="1">
      <alignment/>
      <protection/>
    </xf>
    <xf numFmtId="0" fontId="0" fillId="0" borderId="11" xfId="21" applyBorder="1">
      <alignment/>
      <protection/>
    </xf>
    <xf numFmtId="0" fontId="0" fillId="0" borderId="12" xfId="21" applyBorder="1">
      <alignment/>
      <protection/>
    </xf>
    <xf numFmtId="0" fontId="0" fillId="0" borderId="13" xfId="21" applyBorder="1">
      <alignment/>
      <protection/>
    </xf>
    <xf numFmtId="0" fontId="0" fillId="0" borderId="14" xfId="21" applyBorder="1">
      <alignment/>
      <protection/>
    </xf>
    <xf numFmtId="0" fontId="0" fillId="0" borderId="15" xfId="21" applyBorder="1">
      <alignment/>
      <protection/>
    </xf>
    <xf numFmtId="0" fontId="0" fillId="0" borderId="16" xfId="21" applyBorder="1">
      <alignment/>
      <protection/>
    </xf>
    <xf numFmtId="0" fontId="0" fillId="0" borderId="17" xfId="21" applyBorder="1">
      <alignment/>
      <protection/>
    </xf>
    <xf numFmtId="0" fontId="0" fillId="0" borderId="18" xfId="21" applyBorder="1">
      <alignment/>
      <protection/>
    </xf>
    <xf numFmtId="0" fontId="6" fillId="0" borderId="19" xfId="21" applyFont="1" applyFill="1" applyBorder="1">
      <alignment/>
      <protection/>
    </xf>
    <xf numFmtId="0" fontId="6" fillId="0" borderId="20" xfId="21" applyFont="1" applyBorder="1">
      <alignment/>
      <protection/>
    </xf>
    <xf numFmtId="0" fontId="6" fillId="0" borderId="19" xfId="21" applyFont="1" applyBorder="1">
      <alignment/>
      <protection/>
    </xf>
    <xf numFmtId="0" fontId="6" fillId="0" borderId="21" xfId="21" applyFont="1" applyBorder="1">
      <alignment/>
      <protection/>
    </xf>
    <xf numFmtId="0" fontId="6" fillId="0" borderId="22" xfId="21" applyFont="1" applyBorder="1">
      <alignment/>
      <protection/>
    </xf>
    <xf numFmtId="4" fontId="6" fillId="0" borderId="0" xfId="21" applyNumberFormat="1" applyFont="1">
      <alignment/>
      <protection/>
    </xf>
    <xf numFmtId="4" fontId="7" fillId="0" borderId="0" xfId="21" applyNumberFormat="1" applyFont="1">
      <alignment/>
      <protection/>
    </xf>
    <xf numFmtId="4" fontId="8" fillId="0" borderId="0" xfId="21" applyNumberFormat="1" applyFont="1">
      <alignment/>
      <protection/>
    </xf>
    <xf numFmtId="4" fontId="0" fillId="0" borderId="0" xfId="21" applyNumberFormat="1">
      <alignment/>
      <protection/>
    </xf>
    <xf numFmtId="17" fontId="6" fillId="0" borderId="0" xfId="21" applyNumberFormat="1" applyFont="1" applyFill="1" applyAlignment="1">
      <alignment horizontal="center"/>
      <protection/>
    </xf>
    <xf numFmtId="0" fontId="0" fillId="0" borderId="0" xfId="21" applyFill="1">
      <alignment/>
      <protection/>
    </xf>
    <xf numFmtId="0" fontId="6" fillId="0" borderId="23" xfId="21" applyFont="1" applyBorder="1" applyAlignment="1">
      <alignment vertical="center" wrapText="1"/>
      <protection/>
    </xf>
    <xf numFmtId="4" fontId="6" fillId="0" borderId="24" xfId="21" applyNumberFormat="1" applyFont="1" applyBorder="1" applyAlignment="1">
      <alignment horizontal="center" vertical="center" wrapText="1"/>
      <protection/>
    </xf>
    <xf numFmtId="9" fontId="3" fillId="0" borderId="24" xfId="21" applyNumberFormat="1" applyFont="1" applyBorder="1" applyAlignment="1">
      <alignment vertical="center" wrapText="1"/>
      <protection/>
    </xf>
    <xf numFmtId="4" fontId="6" fillId="0" borderId="25" xfId="21" applyNumberFormat="1" applyFont="1" applyBorder="1" applyAlignment="1">
      <alignment horizontal="center" vertical="center" wrapText="1"/>
      <protection/>
    </xf>
    <xf numFmtId="0" fontId="0" fillId="0" borderId="26" xfId="21" applyBorder="1">
      <alignment/>
      <protection/>
    </xf>
    <xf numFmtId="3" fontId="6" fillId="0" borderId="27" xfId="21" applyNumberFormat="1" applyFont="1" applyBorder="1">
      <alignment/>
      <protection/>
    </xf>
    <xf numFmtId="4" fontId="0" fillId="0" borderId="27" xfId="21" applyNumberFormat="1" applyBorder="1">
      <alignment/>
      <protection/>
    </xf>
    <xf numFmtId="9" fontId="0" fillId="0" borderId="27" xfId="21" applyNumberFormat="1" applyBorder="1">
      <alignment/>
      <protection/>
    </xf>
    <xf numFmtId="9" fontId="6" fillId="0" borderId="27" xfId="21" applyNumberFormat="1" applyFont="1" applyBorder="1">
      <alignment/>
      <protection/>
    </xf>
    <xf numFmtId="4" fontId="0" fillId="0" borderId="28" xfId="21" applyNumberFormat="1" applyBorder="1">
      <alignment/>
      <protection/>
    </xf>
    <xf numFmtId="0" fontId="6" fillId="0" borderId="13" xfId="21" applyFont="1" applyBorder="1">
      <alignment/>
      <protection/>
    </xf>
    <xf numFmtId="9" fontId="0" fillId="0" borderId="13" xfId="21" applyNumberFormat="1" applyBorder="1">
      <alignment/>
      <protection/>
    </xf>
    <xf numFmtId="9" fontId="6" fillId="0" borderId="13" xfId="21" applyNumberFormat="1" applyFont="1" applyBorder="1">
      <alignment/>
      <protection/>
    </xf>
    <xf numFmtId="4" fontId="0" fillId="0" borderId="13" xfId="21" applyNumberFormat="1" applyBorder="1">
      <alignment/>
      <protection/>
    </xf>
    <xf numFmtId="0" fontId="6" fillId="2" borderId="12" xfId="21" applyFont="1" applyFill="1" applyBorder="1">
      <alignment/>
      <protection/>
    </xf>
    <xf numFmtId="0" fontId="0" fillId="0" borderId="12" xfId="21" applyFill="1" applyBorder="1">
      <alignment/>
      <protection/>
    </xf>
    <xf numFmtId="3" fontId="0" fillId="0" borderId="13" xfId="21" applyNumberFormat="1" applyBorder="1">
      <alignment/>
      <protection/>
    </xf>
    <xf numFmtId="4" fontId="0" fillId="0" borderId="17" xfId="21" applyNumberFormat="1" applyBorder="1">
      <alignment/>
      <protection/>
    </xf>
    <xf numFmtId="0" fontId="6" fillId="0" borderId="23" xfId="21" applyFont="1" applyBorder="1">
      <alignment/>
      <protection/>
    </xf>
    <xf numFmtId="3" fontId="6" fillId="0" borderId="24" xfId="21" applyNumberFormat="1" applyFont="1" applyBorder="1">
      <alignment/>
      <protection/>
    </xf>
    <xf numFmtId="0" fontId="6" fillId="0" borderId="24" xfId="21" applyFont="1" applyBorder="1">
      <alignment/>
      <protection/>
    </xf>
    <xf numFmtId="4" fontId="0" fillId="0" borderId="24" xfId="21" applyNumberFormat="1" applyBorder="1">
      <alignment/>
      <protection/>
    </xf>
    <xf numFmtId="4" fontId="6" fillId="3" borderId="20" xfId="21" applyNumberFormat="1" applyFont="1" applyFill="1" applyBorder="1">
      <alignment/>
      <protection/>
    </xf>
    <xf numFmtId="0" fontId="7" fillId="0" borderId="0" xfId="21" applyFont="1" applyAlignment="1">
      <alignment wrapText="1"/>
      <protection/>
    </xf>
    <xf numFmtId="0" fontId="6" fillId="0" borderId="0" xfId="21" applyFont="1" applyFill="1">
      <alignment/>
      <protection/>
    </xf>
    <xf numFmtId="4" fontId="6" fillId="0" borderId="0" xfId="21" applyNumberFormat="1" applyFont="1" applyFill="1">
      <alignment/>
      <protection/>
    </xf>
    <xf numFmtId="4" fontId="0" fillId="0" borderId="0" xfId="21" applyNumberFormat="1" applyFill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Fill="1">
      <alignment/>
      <protection/>
    </xf>
    <xf numFmtId="0" fontId="10" fillId="0" borderId="0" xfId="0" applyFont="1" applyAlignment="1">
      <alignment/>
    </xf>
    <xf numFmtId="0" fontId="10" fillId="0" borderId="0" xfId="21" applyFont="1">
      <alignment/>
      <protection/>
    </xf>
    <xf numFmtId="0" fontId="9" fillId="0" borderId="0" xfId="21" applyFont="1">
      <alignment/>
      <protection/>
    </xf>
    <xf numFmtId="17" fontId="6" fillId="4" borderId="0" xfId="21" applyNumberFormat="1" applyFont="1" applyFill="1" applyAlignment="1">
      <alignment horizontal="right" wrapText="1"/>
      <protection/>
    </xf>
    <xf numFmtId="0" fontId="3" fillId="0" borderId="0" xfId="21" applyFont="1">
      <alignment/>
      <protection/>
    </xf>
    <xf numFmtId="4" fontId="3" fillId="0" borderId="0" xfId="21" applyNumberFormat="1" applyFont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5" borderId="0" xfId="0" applyFont="1" applyFill="1" applyAlignment="1" applyProtection="1">
      <alignment/>
      <protection/>
    </xf>
    <xf numFmtId="0" fontId="3" fillId="5" borderId="24" xfId="0" applyFont="1" applyFill="1" applyBorder="1" applyAlignment="1" applyProtection="1">
      <alignment horizontal="center"/>
      <protection/>
    </xf>
    <xf numFmtId="0" fontId="12" fillId="0" borderId="13" xfId="0" applyFont="1" applyFill="1" applyBorder="1" applyAlignment="1" applyProtection="1">
      <alignment/>
      <protection/>
    </xf>
    <xf numFmtId="0" fontId="11" fillId="5" borderId="13" xfId="0" applyFont="1" applyFill="1" applyBorder="1" applyAlignment="1" applyProtection="1">
      <alignment/>
      <protection/>
    </xf>
    <xf numFmtId="0" fontId="13" fillId="0" borderId="13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3" fillId="5" borderId="13" xfId="0" applyFont="1" applyFill="1" applyBorder="1" applyAlignment="1" applyProtection="1">
      <alignment/>
      <protection/>
    </xf>
    <xf numFmtId="0" fontId="14" fillId="0" borderId="13" xfId="0" applyFont="1" applyFill="1" applyBorder="1" applyAlignment="1" applyProtection="1">
      <alignment/>
      <protection/>
    </xf>
    <xf numFmtId="0" fontId="12" fillId="5" borderId="13" xfId="0" applyFont="1" applyFill="1" applyBorder="1" applyAlignment="1" applyProtection="1">
      <alignment/>
      <protection/>
    </xf>
    <xf numFmtId="0" fontId="15" fillId="0" borderId="13" xfId="0" applyFont="1" applyFill="1" applyBorder="1" applyAlignment="1" applyProtection="1">
      <alignment/>
      <protection/>
    </xf>
    <xf numFmtId="0" fontId="14" fillId="5" borderId="13" xfId="0" applyFont="1" applyFill="1" applyBorder="1" applyAlignment="1" applyProtection="1">
      <alignment/>
      <protection/>
    </xf>
    <xf numFmtId="0" fontId="13" fillId="5" borderId="13" xfId="0" applyFont="1" applyFill="1" applyBorder="1" applyAlignment="1" applyProtection="1">
      <alignment/>
      <protection/>
    </xf>
    <xf numFmtId="4" fontId="3" fillId="0" borderId="24" xfId="0" applyNumberFormat="1" applyFont="1" applyBorder="1" applyAlignment="1" applyProtection="1">
      <alignment/>
      <protection/>
    </xf>
    <xf numFmtId="0" fontId="9" fillId="0" borderId="0" xfId="21" applyFont="1" applyFill="1" applyAlignment="1">
      <alignment horizontal="center"/>
      <protection/>
    </xf>
    <xf numFmtId="4" fontId="6" fillId="3" borderId="0" xfId="21" applyNumberFormat="1" applyFont="1" applyFill="1">
      <alignment/>
      <protection/>
    </xf>
    <xf numFmtId="4" fontId="7" fillId="3" borderId="0" xfId="21" applyNumberFormat="1" applyFont="1" applyFill="1">
      <alignment/>
      <protection/>
    </xf>
    <xf numFmtId="4" fontId="6" fillId="3" borderId="25" xfId="21" applyNumberFormat="1" applyFont="1" applyFill="1" applyBorder="1">
      <alignment/>
      <protection/>
    </xf>
    <xf numFmtId="4" fontId="3" fillId="5" borderId="13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5" borderId="13" xfId="0" applyFont="1" applyFill="1" applyBorder="1" applyAlignment="1" applyProtection="1">
      <alignment horizontal="center"/>
      <protection/>
    </xf>
    <xf numFmtId="0" fontId="11" fillId="5" borderId="13" xfId="0" applyFont="1" applyFill="1" applyBorder="1" applyAlignment="1" applyProtection="1">
      <alignment horizontal="center"/>
      <protection/>
    </xf>
    <xf numFmtId="4" fontId="3" fillId="5" borderId="14" xfId="0" applyNumberFormat="1" applyFont="1" applyFill="1" applyBorder="1" applyAlignment="1" applyProtection="1">
      <alignment horizontal="center"/>
      <protection/>
    </xf>
    <xf numFmtId="0" fontId="3" fillId="5" borderId="12" xfId="0" applyFont="1" applyFill="1" applyBorder="1" applyAlignment="1" applyProtection="1">
      <alignment/>
      <protection/>
    </xf>
    <xf numFmtId="4" fontId="3" fillId="5" borderId="27" xfId="0" applyNumberFormat="1" applyFont="1" applyFill="1" applyBorder="1" applyAlignment="1" applyProtection="1">
      <alignment horizontal="center"/>
      <protection/>
    </xf>
    <xf numFmtId="0" fontId="3" fillId="5" borderId="23" xfId="0" applyFont="1" applyFill="1" applyBorder="1" applyAlignment="1" applyProtection="1">
      <alignment horizontal="center"/>
      <protection/>
    </xf>
    <xf numFmtId="0" fontId="3" fillId="5" borderId="24" xfId="0" applyFont="1" applyFill="1" applyBorder="1" applyAlignment="1" applyProtection="1">
      <alignment horizontal="center" vertical="center" wrapText="1"/>
      <protection/>
    </xf>
    <xf numFmtId="49" fontId="3" fillId="5" borderId="24" xfId="0" applyNumberFormat="1" applyFont="1" applyFill="1" applyBorder="1" applyAlignment="1" applyProtection="1">
      <alignment horizontal="center" vertical="center" wrapText="1"/>
      <protection/>
    </xf>
    <xf numFmtId="49" fontId="3" fillId="5" borderId="25" xfId="0" applyNumberFormat="1" applyFont="1" applyFill="1" applyBorder="1" applyAlignment="1" applyProtection="1">
      <alignment horizontal="center" vertical="center" wrapText="1"/>
      <protection/>
    </xf>
    <xf numFmtId="0" fontId="3" fillId="5" borderId="16" xfId="0" applyFont="1" applyFill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3" borderId="0" xfId="21" applyFont="1" applyFill="1">
      <alignment/>
      <protection/>
    </xf>
    <xf numFmtId="4" fontId="3" fillId="3" borderId="0" xfId="21" applyNumberFormat="1" applyFont="1" applyFill="1">
      <alignment/>
      <protection/>
    </xf>
    <xf numFmtId="0" fontId="3" fillId="5" borderId="8" xfId="0" applyFont="1" applyFill="1" applyBorder="1" applyAlignment="1" applyProtection="1">
      <alignment/>
      <protection/>
    </xf>
    <xf numFmtId="0" fontId="3" fillId="2" borderId="29" xfId="0" applyFont="1" applyFill="1" applyBorder="1" applyAlignment="1" applyProtection="1">
      <alignment horizontal="center"/>
      <protection/>
    </xf>
    <xf numFmtId="4" fontId="3" fillId="0" borderId="23" xfId="0" applyNumberFormat="1" applyFont="1" applyBorder="1" applyAlignment="1" applyProtection="1">
      <alignment/>
      <protection/>
    </xf>
    <xf numFmtId="4" fontId="3" fillId="0" borderId="25" xfId="0" applyNumberFormat="1" applyFont="1" applyBorder="1" applyAlignment="1" applyProtection="1">
      <alignment/>
      <protection/>
    </xf>
    <xf numFmtId="0" fontId="16" fillId="0" borderId="0" xfId="21" applyFont="1">
      <alignment/>
      <protection/>
    </xf>
    <xf numFmtId="0" fontId="16" fillId="0" borderId="0" xfId="21" applyFont="1" applyFill="1">
      <alignment/>
      <protection/>
    </xf>
    <xf numFmtId="0" fontId="3" fillId="5" borderId="30" xfId="0" applyFont="1" applyFill="1" applyBorder="1" applyAlignment="1" applyProtection="1">
      <alignment/>
      <protection/>
    </xf>
    <xf numFmtId="0" fontId="12" fillId="0" borderId="8" xfId="0" applyFont="1" applyFill="1" applyBorder="1" applyAlignment="1" applyProtection="1">
      <alignment/>
      <protection/>
    </xf>
    <xf numFmtId="0" fontId="3" fillId="5" borderId="8" xfId="0" applyFont="1" applyFill="1" applyBorder="1" applyAlignment="1" applyProtection="1">
      <alignment horizontal="center"/>
      <protection/>
    </xf>
    <xf numFmtId="4" fontId="3" fillId="5" borderId="8" xfId="0" applyNumberFormat="1" applyFont="1" applyFill="1" applyBorder="1" applyAlignment="1" applyProtection="1">
      <alignment horizontal="center"/>
      <protection/>
    </xf>
    <xf numFmtId="4" fontId="3" fillId="5" borderId="9" xfId="0" applyNumberFormat="1" applyFont="1" applyFill="1" applyBorder="1" applyAlignment="1" applyProtection="1">
      <alignment horizontal="center"/>
      <protection/>
    </xf>
    <xf numFmtId="0" fontId="3" fillId="5" borderId="7" xfId="0" applyFont="1" applyFill="1" applyBorder="1" applyAlignment="1" applyProtection="1">
      <alignment/>
      <protection/>
    </xf>
    <xf numFmtId="0" fontId="3" fillId="5" borderId="26" xfId="0" applyFont="1" applyFill="1" applyBorder="1" applyAlignment="1" applyProtection="1">
      <alignment/>
      <protection/>
    </xf>
    <xf numFmtId="0" fontId="3" fillId="5" borderId="31" xfId="0" applyFont="1" applyFill="1" applyBorder="1" applyAlignment="1" applyProtection="1">
      <alignment/>
      <protection/>
    </xf>
    <xf numFmtId="0" fontId="3" fillId="5" borderId="20" xfId="0" applyFont="1" applyFill="1" applyBorder="1" applyAlignment="1" applyProtection="1">
      <alignment/>
      <protection/>
    </xf>
    <xf numFmtId="0" fontId="3" fillId="5" borderId="32" xfId="0" applyFont="1" applyFill="1" applyBorder="1" applyAlignment="1" applyProtection="1">
      <alignment/>
      <protection/>
    </xf>
    <xf numFmtId="0" fontId="3" fillId="5" borderId="33" xfId="0" applyFont="1" applyFill="1" applyBorder="1" applyAlignment="1" applyProtection="1">
      <alignment/>
      <protection/>
    </xf>
    <xf numFmtId="0" fontId="3" fillId="5" borderId="34" xfId="0" applyFont="1" applyFill="1" applyBorder="1" applyAlignment="1" applyProtection="1">
      <alignment/>
      <protection/>
    </xf>
    <xf numFmtId="0" fontId="14" fillId="5" borderId="34" xfId="0" applyFont="1" applyFill="1" applyBorder="1" applyAlignment="1" applyProtection="1">
      <alignment/>
      <protection/>
    </xf>
    <xf numFmtId="0" fontId="3" fillId="5" borderId="34" xfId="0" applyFont="1" applyFill="1" applyBorder="1" applyAlignment="1" applyProtection="1">
      <alignment horizontal="center"/>
      <protection/>
    </xf>
    <xf numFmtId="4" fontId="3" fillId="5" borderId="34" xfId="0" applyNumberFormat="1" applyFont="1" applyFill="1" applyBorder="1" applyAlignment="1" applyProtection="1">
      <alignment horizontal="center"/>
      <protection/>
    </xf>
    <xf numFmtId="4" fontId="3" fillId="5" borderId="35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LCUL FONDURI STOMATOLOGI AN 201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64"/>
  <sheetViews>
    <sheetView tabSelected="1" view="pageBreakPreview" zoomScale="75" zoomScaleNormal="75" zoomScaleSheetLayoutView="75" workbookViewId="0" topLeftCell="A1">
      <selection activeCell="D13" sqref="D13"/>
    </sheetView>
  </sheetViews>
  <sheetFormatPr defaultColWidth="9.140625" defaultRowHeight="12.75"/>
  <cols>
    <col min="1" max="1" width="9.140625" style="72" customWidth="1"/>
    <col min="2" max="3" width="53.00390625" style="70" customWidth="1"/>
    <col min="4" max="4" width="31.57421875" style="70" customWidth="1"/>
    <col min="5" max="5" width="11.57421875" style="71" customWidth="1"/>
    <col min="6" max="7" width="14.28125" style="72" customWidth="1"/>
    <col min="8" max="8" width="14.7109375" style="72" customWidth="1"/>
    <col min="9" max="9" width="14.8515625" style="73" customWidth="1"/>
    <col min="10" max="16384" width="9.140625" style="72" customWidth="1"/>
  </cols>
  <sheetData>
    <row r="1" spans="2:6" ht="15.75">
      <c r="B1" s="92" t="s">
        <v>106</v>
      </c>
      <c r="C1" s="71"/>
      <c r="D1" s="91"/>
      <c r="E1" s="91"/>
      <c r="F1" s="91"/>
    </row>
    <row r="2" spans="2:6" ht="15.75">
      <c r="B2" s="92"/>
      <c r="C2" s="71"/>
      <c r="D2" s="91"/>
      <c r="E2" s="91"/>
      <c r="F2" s="91"/>
    </row>
    <row r="3" spans="2:8" ht="15.75" customHeight="1">
      <c r="B3" s="129" t="s">
        <v>107</v>
      </c>
      <c r="C3" s="129"/>
      <c r="D3" s="129"/>
      <c r="E3" s="130"/>
      <c r="F3" s="130"/>
      <c r="G3" s="130"/>
      <c r="H3" s="130"/>
    </row>
    <row r="4" ht="16.5" thickBot="1"/>
    <row r="5" spans="2:9" ht="62.25" customHeight="1" thickBot="1">
      <c r="B5" s="98" t="s">
        <v>29</v>
      </c>
      <c r="C5" s="74" t="s">
        <v>30</v>
      </c>
      <c r="D5" s="74" t="s">
        <v>31</v>
      </c>
      <c r="E5" s="99" t="s">
        <v>32</v>
      </c>
      <c r="F5" s="100" t="s">
        <v>102</v>
      </c>
      <c r="G5" s="100" t="s">
        <v>103</v>
      </c>
      <c r="H5" s="100" t="s">
        <v>104</v>
      </c>
      <c r="I5" s="101" t="s">
        <v>105</v>
      </c>
    </row>
    <row r="6" spans="1:9" ht="15.75">
      <c r="A6" s="72">
        <v>1</v>
      </c>
      <c r="B6" s="113" t="s">
        <v>108</v>
      </c>
      <c r="C6" s="107" t="s">
        <v>33</v>
      </c>
      <c r="D6" s="114" t="s">
        <v>34</v>
      </c>
      <c r="E6" s="115">
        <v>140</v>
      </c>
      <c r="F6" s="116">
        <v>1649.28</v>
      </c>
      <c r="G6" s="116">
        <v>1649.28</v>
      </c>
      <c r="H6" s="116">
        <v>1649.28</v>
      </c>
      <c r="I6" s="117">
        <f aca="true" t="shared" si="0" ref="I6:I35">F6+G6+H6</f>
        <v>4947.84</v>
      </c>
    </row>
    <row r="7" spans="1:9" ht="15.75">
      <c r="A7" s="72">
        <v>2</v>
      </c>
      <c r="B7" s="96" t="s">
        <v>109</v>
      </c>
      <c r="C7" s="79" t="s">
        <v>35</v>
      </c>
      <c r="D7" s="75" t="s">
        <v>34</v>
      </c>
      <c r="E7" s="93">
        <v>147</v>
      </c>
      <c r="F7" s="97">
        <v>1649.28</v>
      </c>
      <c r="G7" s="97">
        <v>1649.28</v>
      </c>
      <c r="H7" s="97">
        <v>1649.28</v>
      </c>
      <c r="I7" s="95">
        <f t="shared" si="0"/>
        <v>4947.84</v>
      </c>
    </row>
    <row r="8" spans="1:9" ht="15.75">
      <c r="A8" s="72">
        <v>3</v>
      </c>
      <c r="B8" s="96" t="s">
        <v>110</v>
      </c>
      <c r="C8" s="79" t="s">
        <v>36</v>
      </c>
      <c r="D8" s="77" t="s">
        <v>37</v>
      </c>
      <c r="E8" s="93">
        <v>148</v>
      </c>
      <c r="F8" s="90">
        <v>1319.42</v>
      </c>
      <c r="G8" s="90">
        <v>1319.42</v>
      </c>
      <c r="H8" s="90">
        <v>1319.42</v>
      </c>
      <c r="I8" s="95">
        <f t="shared" si="0"/>
        <v>3958.26</v>
      </c>
    </row>
    <row r="9" spans="1:9" ht="15.75">
      <c r="A9" s="72">
        <v>4</v>
      </c>
      <c r="B9" s="96" t="s">
        <v>111</v>
      </c>
      <c r="C9" s="79" t="s">
        <v>38</v>
      </c>
      <c r="D9" s="78" t="s">
        <v>39</v>
      </c>
      <c r="E9" s="94">
        <v>152</v>
      </c>
      <c r="F9" s="90">
        <v>1979.14</v>
      </c>
      <c r="G9" s="90">
        <v>1979.14</v>
      </c>
      <c r="H9" s="90">
        <v>1979.14</v>
      </c>
      <c r="I9" s="95">
        <f t="shared" si="0"/>
        <v>5937.42</v>
      </c>
    </row>
    <row r="10" spans="1:9" ht="15.75">
      <c r="A10" s="72">
        <v>5</v>
      </c>
      <c r="B10" s="96" t="s">
        <v>112</v>
      </c>
      <c r="C10" s="79" t="s">
        <v>40</v>
      </c>
      <c r="D10" s="77" t="s">
        <v>37</v>
      </c>
      <c r="E10" s="93">
        <v>154</v>
      </c>
      <c r="F10" s="90">
        <v>1319.42</v>
      </c>
      <c r="G10" s="90">
        <v>1319.42</v>
      </c>
      <c r="H10" s="90">
        <v>1319.42</v>
      </c>
      <c r="I10" s="95">
        <f t="shared" si="0"/>
        <v>3958.26</v>
      </c>
    </row>
    <row r="11" spans="1:9" ht="15.75">
      <c r="A11" s="72">
        <v>6</v>
      </c>
      <c r="B11" s="96" t="s">
        <v>151</v>
      </c>
      <c r="C11" s="79" t="s">
        <v>161</v>
      </c>
      <c r="D11" s="77" t="s">
        <v>37</v>
      </c>
      <c r="E11" s="93">
        <v>165</v>
      </c>
      <c r="F11" s="90">
        <v>1319.42</v>
      </c>
      <c r="G11" s="90">
        <v>1319.42</v>
      </c>
      <c r="H11" s="90">
        <v>1319.42</v>
      </c>
      <c r="I11" s="95">
        <f t="shared" si="0"/>
        <v>3958.26</v>
      </c>
    </row>
    <row r="12" spans="1:9" ht="15.75">
      <c r="A12" s="72">
        <v>7</v>
      </c>
      <c r="B12" s="96" t="s">
        <v>113</v>
      </c>
      <c r="C12" s="79" t="s">
        <v>41</v>
      </c>
      <c r="D12" s="77" t="s">
        <v>37</v>
      </c>
      <c r="E12" s="93">
        <v>166</v>
      </c>
      <c r="F12" s="90">
        <v>1319.42</v>
      </c>
      <c r="G12" s="90">
        <v>1319.42</v>
      </c>
      <c r="H12" s="90">
        <v>1319.42</v>
      </c>
      <c r="I12" s="95">
        <f t="shared" si="0"/>
        <v>3958.26</v>
      </c>
    </row>
    <row r="13" spans="1:9" ht="15.75">
      <c r="A13" s="72">
        <v>8</v>
      </c>
      <c r="B13" s="96" t="s">
        <v>114</v>
      </c>
      <c r="C13" s="79" t="s">
        <v>42</v>
      </c>
      <c r="D13" s="80" t="s">
        <v>43</v>
      </c>
      <c r="E13" s="93">
        <v>167</v>
      </c>
      <c r="F13" s="90">
        <v>2144.06</v>
      </c>
      <c r="G13" s="90">
        <v>2144.06</v>
      </c>
      <c r="H13" s="90">
        <v>2144.06</v>
      </c>
      <c r="I13" s="95">
        <f t="shared" si="0"/>
        <v>6432.18</v>
      </c>
    </row>
    <row r="14" spans="1:9" ht="15.75">
      <c r="A14" s="72">
        <v>9</v>
      </c>
      <c r="B14" s="96" t="s">
        <v>115</v>
      </c>
      <c r="C14" s="79" t="s">
        <v>44</v>
      </c>
      <c r="D14" s="77" t="s">
        <v>37</v>
      </c>
      <c r="E14" s="93">
        <v>168</v>
      </c>
      <c r="F14" s="90">
        <v>1319.42</v>
      </c>
      <c r="G14" s="90">
        <v>1319.42</v>
      </c>
      <c r="H14" s="90">
        <v>1319.42</v>
      </c>
      <c r="I14" s="95">
        <f t="shared" si="0"/>
        <v>3958.26</v>
      </c>
    </row>
    <row r="15" spans="1:9" ht="15.75">
      <c r="A15" s="72">
        <v>10</v>
      </c>
      <c r="B15" s="96" t="s">
        <v>152</v>
      </c>
      <c r="C15" s="79" t="s">
        <v>45</v>
      </c>
      <c r="D15" s="75" t="s">
        <v>34</v>
      </c>
      <c r="E15" s="93">
        <v>169</v>
      </c>
      <c r="F15" s="90">
        <v>2968.7</v>
      </c>
      <c r="G15" s="90">
        <v>2968.7</v>
      </c>
      <c r="H15" s="90">
        <v>2968.7</v>
      </c>
      <c r="I15" s="95">
        <f t="shared" si="0"/>
        <v>8906.099999999999</v>
      </c>
    </row>
    <row r="16" spans="1:9" ht="15.75">
      <c r="A16" s="72">
        <v>11</v>
      </c>
      <c r="B16" s="96" t="s">
        <v>116</v>
      </c>
      <c r="C16" s="79" t="s">
        <v>46</v>
      </c>
      <c r="D16" s="80" t="s">
        <v>43</v>
      </c>
      <c r="E16" s="93">
        <v>175</v>
      </c>
      <c r="F16" s="90">
        <v>2144.06</v>
      </c>
      <c r="G16" s="90">
        <v>2144.06</v>
      </c>
      <c r="H16" s="90">
        <v>2144.06</v>
      </c>
      <c r="I16" s="95">
        <f t="shared" si="0"/>
        <v>6432.18</v>
      </c>
    </row>
    <row r="17" spans="1:9" ht="15.75">
      <c r="A17" s="72">
        <v>12</v>
      </c>
      <c r="B17" s="96" t="s">
        <v>117</v>
      </c>
      <c r="C17" s="79" t="s">
        <v>47</v>
      </c>
      <c r="D17" s="75" t="s">
        <v>34</v>
      </c>
      <c r="E17" s="93">
        <v>176</v>
      </c>
      <c r="F17" s="97">
        <v>1649.28</v>
      </c>
      <c r="G17" s="97">
        <v>1649.28</v>
      </c>
      <c r="H17" s="97">
        <v>1649.28</v>
      </c>
      <c r="I17" s="95">
        <f t="shared" si="0"/>
        <v>4947.84</v>
      </c>
    </row>
    <row r="18" spans="1:9" ht="15.75">
      <c r="A18" s="72">
        <v>13</v>
      </c>
      <c r="B18" s="96" t="s">
        <v>118</v>
      </c>
      <c r="C18" s="79" t="s">
        <v>48</v>
      </c>
      <c r="D18" s="81" t="s">
        <v>34</v>
      </c>
      <c r="E18" s="93">
        <v>178</v>
      </c>
      <c r="F18" s="97">
        <v>1649.28</v>
      </c>
      <c r="G18" s="97">
        <v>1649.28</v>
      </c>
      <c r="H18" s="97">
        <v>1649.28</v>
      </c>
      <c r="I18" s="95">
        <f t="shared" si="0"/>
        <v>4947.84</v>
      </c>
    </row>
    <row r="19" spans="1:9" ht="15.75">
      <c r="A19" s="72">
        <v>14</v>
      </c>
      <c r="B19" s="96" t="s">
        <v>119</v>
      </c>
      <c r="C19" s="79" t="s">
        <v>49</v>
      </c>
      <c r="D19" s="81" t="s">
        <v>34</v>
      </c>
      <c r="E19" s="93">
        <v>186</v>
      </c>
      <c r="F19" s="90">
        <v>2968.7</v>
      </c>
      <c r="G19" s="90">
        <v>2968.7</v>
      </c>
      <c r="H19" s="90">
        <v>2968.7</v>
      </c>
      <c r="I19" s="95">
        <f t="shared" si="0"/>
        <v>8906.099999999999</v>
      </c>
    </row>
    <row r="20" spans="1:9" ht="16.5" thickBot="1">
      <c r="A20" s="72">
        <v>15</v>
      </c>
      <c r="B20" s="96" t="s">
        <v>120</v>
      </c>
      <c r="C20" s="79" t="s">
        <v>50</v>
      </c>
      <c r="D20" s="75" t="s">
        <v>34</v>
      </c>
      <c r="E20" s="94">
        <v>187</v>
      </c>
      <c r="F20" s="97">
        <v>1649.28</v>
      </c>
      <c r="G20" s="97">
        <v>1649.28</v>
      </c>
      <c r="H20" s="97">
        <v>1649.28</v>
      </c>
      <c r="I20" s="95">
        <f t="shared" si="0"/>
        <v>4947.84</v>
      </c>
    </row>
    <row r="21" spans="1:9" ht="15.75">
      <c r="A21" s="72">
        <v>16</v>
      </c>
      <c r="B21" s="118" t="s">
        <v>121</v>
      </c>
      <c r="C21" s="79" t="s">
        <v>51</v>
      </c>
      <c r="D21" s="81" t="s">
        <v>34</v>
      </c>
      <c r="E21" s="93">
        <v>189</v>
      </c>
      <c r="F21" s="97">
        <v>1649.28</v>
      </c>
      <c r="G21" s="97">
        <v>1649.28</v>
      </c>
      <c r="H21" s="97">
        <v>1649.28</v>
      </c>
      <c r="I21" s="95">
        <f t="shared" si="0"/>
        <v>4947.84</v>
      </c>
    </row>
    <row r="22" spans="1:9" ht="15.75">
      <c r="A22" s="72">
        <v>17</v>
      </c>
      <c r="B22" s="96" t="s">
        <v>122</v>
      </c>
      <c r="C22" s="79" t="s">
        <v>52</v>
      </c>
      <c r="D22" s="80" t="s">
        <v>43</v>
      </c>
      <c r="E22" s="93">
        <v>190</v>
      </c>
      <c r="F22" s="90">
        <v>2144.06</v>
      </c>
      <c r="G22" s="90">
        <v>2144.06</v>
      </c>
      <c r="H22" s="90">
        <v>2144.06</v>
      </c>
      <c r="I22" s="95">
        <f t="shared" si="0"/>
        <v>6432.18</v>
      </c>
    </row>
    <row r="23" spans="1:9" ht="15.75">
      <c r="A23" s="72">
        <v>18</v>
      </c>
      <c r="B23" s="96" t="s">
        <v>123</v>
      </c>
      <c r="C23" s="79" t="s">
        <v>53</v>
      </c>
      <c r="D23" s="77" t="s">
        <v>37</v>
      </c>
      <c r="E23" s="93">
        <v>195</v>
      </c>
      <c r="F23" s="90">
        <v>1319.42</v>
      </c>
      <c r="G23" s="90">
        <v>1319.42</v>
      </c>
      <c r="H23" s="90">
        <v>1319.42</v>
      </c>
      <c r="I23" s="95">
        <f t="shared" si="0"/>
        <v>3958.26</v>
      </c>
    </row>
    <row r="24" spans="1:9" ht="15.75">
      <c r="A24" s="72">
        <v>19</v>
      </c>
      <c r="B24" s="96" t="s">
        <v>124</v>
      </c>
      <c r="C24" s="79" t="s">
        <v>54</v>
      </c>
      <c r="D24" s="75" t="s">
        <v>34</v>
      </c>
      <c r="E24" s="93">
        <v>198</v>
      </c>
      <c r="F24" s="97">
        <v>1649.28</v>
      </c>
      <c r="G24" s="97">
        <v>1649.28</v>
      </c>
      <c r="H24" s="97">
        <v>1649.28</v>
      </c>
      <c r="I24" s="95">
        <f t="shared" si="0"/>
        <v>4947.84</v>
      </c>
    </row>
    <row r="25" spans="1:9" ht="15.75">
      <c r="A25" s="72">
        <v>20</v>
      </c>
      <c r="B25" s="96" t="s">
        <v>153</v>
      </c>
      <c r="C25" s="79" t="s">
        <v>89</v>
      </c>
      <c r="D25" s="75" t="s">
        <v>34</v>
      </c>
      <c r="E25" s="93">
        <v>208</v>
      </c>
      <c r="F25" s="97">
        <v>1649.28</v>
      </c>
      <c r="G25" s="97">
        <v>1649.28</v>
      </c>
      <c r="H25" s="97">
        <v>1649.28</v>
      </c>
      <c r="I25" s="95">
        <f t="shared" si="0"/>
        <v>4947.84</v>
      </c>
    </row>
    <row r="26" spans="1:9" ht="15.75">
      <c r="A26" s="72">
        <v>21</v>
      </c>
      <c r="B26" s="96" t="s">
        <v>125</v>
      </c>
      <c r="C26" s="79" t="s">
        <v>55</v>
      </c>
      <c r="D26" s="81" t="s">
        <v>34</v>
      </c>
      <c r="E26" s="93">
        <v>209</v>
      </c>
      <c r="F26" s="97">
        <v>1649.28</v>
      </c>
      <c r="G26" s="97">
        <v>1649.28</v>
      </c>
      <c r="H26" s="97">
        <v>1649.28</v>
      </c>
      <c r="I26" s="95">
        <f t="shared" si="0"/>
        <v>4947.84</v>
      </c>
    </row>
    <row r="27" spans="1:9" ht="15.75">
      <c r="A27" s="72">
        <v>22</v>
      </c>
      <c r="B27" s="96" t="s">
        <v>126</v>
      </c>
      <c r="C27" s="79" t="s">
        <v>56</v>
      </c>
      <c r="D27" s="82" t="s">
        <v>57</v>
      </c>
      <c r="E27" s="93">
        <v>223</v>
      </c>
      <c r="F27" s="90">
        <v>2473.92</v>
      </c>
      <c r="G27" s="90">
        <v>2473.92</v>
      </c>
      <c r="H27" s="90">
        <v>2473.92</v>
      </c>
      <c r="I27" s="95">
        <f t="shared" si="0"/>
        <v>7421.76</v>
      </c>
    </row>
    <row r="28" spans="1:9" ht="15.75">
      <c r="A28" s="72">
        <v>23</v>
      </c>
      <c r="B28" s="119" t="s">
        <v>127</v>
      </c>
      <c r="C28" s="79" t="s">
        <v>58</v>
      </c>
      <c r="D28" s="80" t="s">
        <v>43</v>
      </c>
      <c r="E28" s="93">
        <v>318</v>
      </c>
      <c r="F28" s="90">
        <v>2144.06</v>
      </c>
      <c r="G28" s="90">
        <v>2144.06</v>
      </c>
      <c r="H28" s="90">
        <v>2144.06</v>
      </c>
      <c r="I28" s="95">
        <f t="shared" si="0"/>
        <v>6432.18</v>
      </c>
    </row>
    <row r="29" spans="1:9" ht="15.75">
      <c r="A29" s="72">
        <v>24</v>
      </c>
      <c r="B29" s="96" t="s">
        <v>128</v>
      </c>
      <c r="C29" s="79" t="s">
        <v>59</v>
      </c>
      <c r="D29" s="77" t="s">
        <v>37</v>
      </c>
      <c r="E29" s="93">
        <v>344</v>
      </c>
      <c r="F29" s="90">
        <v>7256.82</v>
      </c>
      <c r="G29" s="90">
        <v>7256.82</v>
      </c>
      <c r="H29" s="90">
        <v>7256.82</v>
      </c>
      <c r="I29" s="95">
        <f t="shared" si="0"/>
        <v>21770.46</v>
      </c>
    </row>
    <row r="30" spans="1:9" ht="15.75">
      <c r="A30" s="72">
        <v>25</v>
      </c>
      <c r="B30" s="96" t="s">
        <v>129</v>
      </c>
      <c r="C30" s="79" t="s">
        <v>60</v>
      </c>
      <c r="D30" s="76" t="s">
        <v>39</v>
      </c>
      <c r="E30" s="94">
        <v>354</v>
      </c>
      <c r="F30" s="90">
        <v>1979.14</v>
      </c>
      <c r="G30" s="90">
        <v>1979.14</v>
      </c>
      <c r="H30" s="90">
        <v>1979.14</v>
      </c>
      <c r="I30" s="95">
        <f t="shared" si="0"/>
        <v>5937.42</v>
      </c>
    </row>
    <row r="31" spans="1:9" ht="15.75">
      <c r="A31" s="72">
        <v>26</v>
      </c>
      <c r="B31" s="96" t="s">
        <v>130</v>
      </c>
      <c r="C31" s="79" t="s">
        <v>61</v>
      </c>
      <c r="D31" s="76" t="s">
        <v>39</v>
      </c>
      <c r="E31" s="94">
        <v>360</v>
      </c>
      <c r="F31" s="90">
        <v>1979.14</v>
      </c>
      <c r="G31" s="90">
        <v>1979.14</v>
      </c>
      <c r="H31" s="90">
        <v>1979.14</v>
      </c>
      <c r="I31" s="95">
        <f t="shared" si="0"/>
        <v>5937.42</v>
      </c>
    </row>
    <row r="32" spans="1:9" ht="15.75">
      <c r="A32" s="72">
        <v>27</v>
      </c>
      <c r="B32" s="96" t="s">
        <v>131</v>
      </c>
      <c r="C32" s="79" t="s">
        <v>62</v>
      </c>
      <c r="D32" s="75" t="s">
        <v>34</v>
      </c>
      <c r="E32" s="93">
        <v>450</v>
      </c>
      <c r="F32" s="97">
        <v>1649.28</v>
      </c>
      <c r="G32" s="97">
        <v>1649.28</v>
      </c>
      <c r="H32" s="97">
        <v>1649.28</v>
      </c>
      <c r="I32" s="95">
        <f t="shared" si="0"/>
        <v>4947.84</v>
      </c>
    </row>
    <row r="33" spans="1:9" ht="15.75">
      <c r="A33" s="72">
        <v>28</v>
      </c>
      <c r="B33" s="96" t="s">
        <v>132</v>
      </c>
      <c r="C33" s="79" t="s">
        <v>63</v>
      </c>
      <c r="D33" s="77" t="s">
        <v>37</v>
      </c>
      <c r="E33" s="93">
        <v>537</v>
      </c>
      <c r="F33" s="90">
        <v>1319.42</v>
      </c>
      <c r="G33" s="90">
        <v>1319.42</v>
      </c>
      <c r="H33" s="90">
        <v>1319.42</v>
      </c>
      <c r="I33" s="95">
        <f t="shared" si="0"/>
        <v>3958.26</v>
      </c>
    </row>
    <row r="34" spans="1:9" ht="15.75">
      <c r="A34" s="72">
        <v>29</v>
      </c>
      <c r="B34" s="96" t="s">
        <v>154</v>
      </c>
      <c r="C34" s="79" t="s">
        <v>64</v>
      </c>
      <c r="D34" s="77" t="s">
        <v>37</v>
      </c>
      <c r="E34" s="93">
        <v>539</v>
      </c>
      <c r="F34" s="90">
        <v>1319.42</v>
      </c>
      <c r="G34" s="90">
        <v>1319.42</v>
      </c>
      <c r="H34" s="90">
        <v>1319.42</v>
      </c>
      <c r="I34" s="95">
        <f t="shared" si="0"/>
        <v>3958.26</v>
      </c>
    </row>
    <row r="35" spans="1:9" ht="15.75">
      <c r="A35" s="72">
        <v>30</v>
      </c>
      <c r="B35" s="96" t="s">
        <v>133</v>
      </c>
      <c r="C35" s="79" t="s">
        <v>65</v>
      </c>
      <c r="D35" s="80" t="s">
        <v>43</v>
      </c>
      <c r="E35" s="93">
        <v>540</v>
      </c>
      <c r="F35" s="90">
        <v>2144.06</v>
      </c>
      <c r="G35" s="90">
        <v>2144.06</v>
      </c>
      <c r="H35" s="90">
        <v>2144.06</v>
      </c>
      <c r="I35" s="95">
        <f t="shared" si="0"/>
        <v>6432.18</v>
      </c>
    </row>
    <row r="36" spans="1:9" ht="15.75">
      <c r="A36" s="72">
        <v>31</v>
      </c>
      <c r="B36" s="96" t="s">
        <v>134</v>
      </c>
      <c r="C36" s="79" t="s">
        <v>66</v>
      </c>
      <c r="D36" s="80" t="s">
        <v>43</v>
      </c>
      <c r="E36" s="93">
        <v>603</v>
      </c>
      <c r="F36" s="90">
        <v>2144.06</v>
      </c>
      <c r="G36" s="90">
        <v>2144.06</v>
      </c>
      <c r="H36" s="90">
        <v>2144.06</v>
      </c>
      <c r="I36" s="95">
        <f aca="true" t="shared" si="1" ref="I36:I59">F36+G36+H36</f>
        <v>6432.18</v>
      </c>
    </row>
    <row r="37" spans="1:9" ht="15.75">
      <c r="A37" s="72">
        <v>32</v>
      </c>
      <c r="B37" s="96" t="s">
        <v>135</v>
      </c>
      <c r="C37" s="79" t="s">
        <v>67</v>
      </c>
      <c r="D37" s="77" t="s">
        <v>37</v>
      </c>
      <c r="E37" s="93">
        <v>615</v>
      </c>
      <c r="F37" s="90">
        <v>1319.42</v>
      </c>
      <c r="G37" s="90">
        <v>1319.42</v>
      </c>
      <c r="H37" s="90">
        <v>1319.42</v>
      </c>
      <c r="I37" s="95">
        <f t="shared" si="1"/>
        <v>3958.26</v>
      </c>
    </row>
    <row r="38" spans="1:9" ht="15.75">
      <c r="A38" s="72">
        <v>33</v>
      </c>
      <c r="B38" s="119" t="s">
        <v>136</v>
      </c>
      <c r="C38" s="79" t="s">
        <v>68</v>
      </c>
      <c r="D38" s="83" t="s">
        <v>43</v>
      </c>
      <c r="E38" s="93">
        <v>655</v>
      </c>
      <c r="F38" s="90">
        <v>2144.06</v>
      </c>
      <c r="G38" s="90">
        <v>2144.06</v>
      </c>
      <c r="H38" s="90">
        <v>2144.06</v>
      </c>
      <c r="I38" s="95">
        <f t="shared" si="1"/>
        <v>6432.18</v>
      </c>
    </row>
    <row r="39" spans="1:9" ht="15.75">
      <c r="A39" s="72">
        <v>34</v>
      </c>
      <c r="B39" s="96" t="s">
        <v>155</v>
      </c>
      <c r="C39" s="79" t="s">
        <v>69</v>
      </c>
      <c r="D39" s="83" t="s">
        <v>43</v>
      </c>
      <c r="E39" s="93">
        <v>656</v>
      </c>
      <c r="F39" s="90">
        <v>4288.12</v>
      </c>
      <c r="G39" s="90">
        <v>4288.12</v>
      </c>
      <c r="H39" s="90">
        <v>4288.12</v>
      </c>
      <c r="I39" s="95">
        <f t="shared" si="1"/>
        <v>12864.36</v>
      </c>
    </row>
    <row r="40" spans="1:9" ht="15.75">
      <c r="A40" s="72">
        <v>35</v>
      </c>
      <c r="B40" s="96" t="s">
        <v>156</v>
      </c>
      <c r="C40" s="79" t="s">
        <v>70</v>
      </c>
      <c r="D40" s="84" t="s">
        <v>37</v>
      </c>
      <c r="E40" s="93">
        <v>657</v>
      </c>
      <c r="F40" s="90">
        <v>1319.57</v>
      </c>
      <c r="G40" s="90">
        <v>1319.57</v>
      </c>
      <c r="H40" s="90">
        <v>1319.56</v>
      </c>
      <c r="I40" s="95">
        <f t="shared" si="1"/>
        <v>3958.7</v>
      </c>
    </row>
    <row r="41" spans="1:9" ht="15.75">
      <c r="A41" s="72">
        <v>36</v>
      </c>
      <c r="B41" s="96" t="s">
        <v>157</v>
      </c>
      <c r="C41" s="79" t="s">
        <v>162</v>
      </c>
      <c r="D41" s="77" t="s">
        <v>37</v>
      </c>
      <c r="E41" s="94">
        <v>658</v>
      </c>
      <c r="F41" s="90">
        <v>1319.42</v>
      </c>
      <c r="G41" s="90">
        <v>1319.42</v>
      </c>
      <c r="H41" s="90">
        <v>1319.42</v>
      </c>
      <c r="I41" s="95">
        <f t="shared" si="1"/>
        <v>3958.26</v>
      </c>
    </row>
    <row r="42" spans="1:9" ht="15.75">
      <c r="A42" s="72">
        <v>37</v>
      </c>
      <c r="B42" s="120" t="s">
        <v>137</v>
      </c>
      <c r="C42" s="79" t="s">
        <v>71</v>
      </c>
      <c r="D42" s="77" t="s">
        <v>37</v>
      </c>
      <c r="E42" s="93">
        <v>659</v>
      </c>
      <c r="F42" s="90">
        <v>1319.42</v>
      </c>
      <c r="G42" s="90">
        <v>1319.42</v>
      </c>
      <c r="H42" s="90">
        <v>1319.42</v>
      </c>
      <c r="I42" s="95">
        <f t="shared" si="1"/>
        <v>3958.26</v>
      </c>
    </row>
    <row r="43" spans="1:9" ht="15.75">
      <c r="A43" s="72">
        <v>38</v>
      </c>
      <c r="B43" s="96" t="s">
        <v>138</v>
      </c>
      <c r="C43" s="79" t="s">
        <v>72</v>
      </c>
      <c r="D43" s="77" t="s">
        <v>37</v>
      </c>
      <c r="E43" s="93">
        <v>660</v>
      </c>
      <c r="F43" s="90">
        <v>1319.42</v>
      </c>
      <c r="G43" s="90">
        <v>1319.42</v>
      </c>
      <c r="H43" s="90">
        <v>1319.42</v>
      </c>
      <c r="I43" s="95">
        <f t="shared" si="1"/>
        <v>3958.26</v>
      </c>
    </row>
    <row r="44" spans="1:9" ht="15.75">
      <c r="A44" s="72">
        <v>39</v>
      </c>
      <c r="B44" s="96" t="s">
        <v>139</v>
      </c>
      <c r="C44" s="79" t="s">
        <v>73</v>
      </c>
      <c r="D44" s="77" t="s">
        <v>37</v>
      </c>
      <c r="E44" s="93">
        <v>661</v>
      </c>
      <c r="F44" s="90">
        <v>1319.42</v>
      </c>
      <c r="G44" s="90">
        <v>1319.42</v>
      </c>
      <c r="H44" s="90">
        <v>1319.42</v>
      </c>
      <c r="I44" s="95">
        <f t="shared" si="1"/>
        <v>3958.26</v>
      </c>
    </row>
    <row r="45" spans="1:9" ht="15.75">
      <c r="A45" s="72">
        <v>40</v>
      </c>
      <c r="B45" s="96" t="s">
        <v>140</v>
      </c>
      <c r="C45" s="79" t="s">
        <v>74</v>
      </c>
      <c r="D45" s="83" t="s">
        <v>43</v>
      </c>
      <c r="E45" s="93">
        <v>662</v>
      </c>
      <c r="F45" s="90">
        <v>2144.06</v>
      </c>
      <c r="G45" s="90">
        <v>2144.06</v>
      </c>
      <c r="H45" s="90">
        <v>2144.06</v>
      </c>
      <c r="I45" s="95">
        <f t="shared" si="1"/>
        <v>6432.18</v>
      </c>
    </row>
    <row r="46" spans="1:9" ht="15.75">
      <c r="A46" s="72">
        <v>41</v>
      </c>
      <c r="B46" s="96" t="s">
        <v>141</v>
      </c>
      <c r="C46" s="79" t="s">
        <v>75</v>
      </c>
      <c r="D46" s="83" t="s">
        <v>43</v>
      </c>
      <c r="E46" s="93">
        <v>663</v>
      </c>
      <c r="F46" s="90">
        <v>4288.12</v>
      </c>
      <c r="G46" s="90">
        <v>4288.12</v>
      </c>
      <c r="H46" s="90">
        <v>4288.12</v>
      </c>
      <c r="I46" s="95">
        <f t="shared" si="1"/>
        <v>12864.36</v>
      </c>
    </row>
    <row r="47" spans="1:9" ht="15.75">
      <c r="A47" s="72">
        <v>42</v>
      </c>
      <c r="B47" s="96" t="s">
        <v>142</v>
      </c>
      <c r="C47" s="79" t="s">
        <v>76</v>
      </c>
      <c r="D47" s="83" t="s">
        <v>43</v>
      </c>
      <c r="E47" s="93">
        <v>664</v>
      </c>
      <c r="F47" s="90">
        <v>2144.06</v>
      </c>
      <c r="G47" s="90">
        <v>2144.06</v>
      </c>
      <c r="H47" s="90">
        <v>2144.06</v>
      </c>
      <c r="I47" s="95">
        <f t="shared" si="1"/>
        <v>6432.18</v>
      </c>
    </row>
    <row r="48" spans="1:9" ht="15.75">
      <c r="A48" s="72">
        <v>43</v>
      </c>
      <c r="B48" s="96" t="s">
        <v>143</v>
      </c>
      <c r="C48" s="79" t="s">
        <v>77</v>
      </c>
      <c r="D48" s="76" t="s">
        <v>78</v>
      </c>
      <c r="E48" s="94">
        <v>665</v>
      </c>
      <c r="F48" s="90">
        <v>3298.56</v>
      </c>
      <c r="G48" s="90">
        <v>3298.56</v>
      </c>
      <c r="H48" s="90">
        <v>3298.56</v>
      </c>
      <c r="I48" s="95">
        <f t="shared" si="1"/>
        <v>9895.68</v>
      </c>
    </row>
    <row r="49" spans="1:9" ht="15.75">
      <c r="A49" s="72">
        <v>44</v>
      </c>
      <c r="B49" s="96" t="s">
        <v>158</v>
      </c>
      <c r="C49" s="79" t="s">
        <v>79</v>
      </c>
      <c r="D49" s="84" t="s">
        <v>37</v>
      </c>
      <c r="E49" s="93">
        <v>667</v>
      </c>
      <c r="F49" s="90">
        <v>2638.84</v>
      </c>
      <c r="G49" s="90">
        <v>2638.84</v>
      </c>
      <c r="H49" s="90">
        <v>2638.84</v>
      </c>
      <c r="I49" s="95">
        <f t="shared" si="1"/>
        <v>7916.52</v>
      </c>
    </row>
    <row r="50" spans="1:9" ht="16.5" thickBot="1">
      <c r="A50" s="72">
        <v>45</v>
      </c>
      <c r="B50" s="96" t="s">
        <v>144</v>
      </c>
      <c r="C50" s="79" t="s">
        <v>80</v>
      </c>
      <c r="D50" s="83" t="s">
        <v>43</v>
      </c>
      <c r="E50" s="93">
        <v>668</v>
      </c>
      <c r="F50" s="90">
        <v>2144.06</v>
      </c>
      <c r="G50" s="90">
        <v>2144.06</v>
      </c>
      <c r="H50" s="90">
        <v>2144.06</v>
      </c>
      <c r="I50" s="95">
        <f t="shared" si="1"/>
        <v>6432.18</v>
      </c>
    </row>
    <row r="51" spans="1:9" ht="16.5" thickBot="1">
      <c r="A51" s="72">
        <v>46</v>
      </c>
      <c r="B51" s="121" t="s">
        <v>145</v>
      </c>
      <c r="C51" s="79" t="s">
        <v>81</v>
      </c>
      <c r="D51" s="83" t="s">
        <v>43</v>
      </c>
      <c r="E51" s="94">
        <v>670</v>
      </c>
      <c r="F51" s="90">
        <v>2144.06</v>
      </c>
      <c r="G51" s="90">
        <v>2144.06</v>
      </c>
      <c r="H51" s="90">
        <v>2144.06</v>
      </c>
      <c r="I51" s="95">
        <f t="shared" si="1"/>
        <v>6432.18</v>
      </c>
    </row>
    <row r="52" spans="1:9" ht="15.75">
      <c r="A52" s="72">
        <v>47</v>
      </c>
      <c r="B52" s="96" t="s">
        <v>146</v>
      </c>
      <c r="C52" s="79" t="s">
        <v>82</v>
      </c>
      <c r="D52" s="77" t="s">
        <v>37</v>
      </c>
      <c r="E52" s="93">
        <v>671</v>
      </c>
      <c r="F52" s="90">
        <v>1319.42</v>
      </c>
      <c r="G52" s="90">
        <v>1319.42</v>
      </c>
      <c r="H52" s="90">
        <v>1319.42</v>
      </c>
      <c r="I52" s="95">
        <f t="shared" si="1"/>
        <v>3958.26</v>
      </c>
    </row>
    <row r="53" spans="1:9" ht="15.75">
      <c r="A53" s="72">
        <v>48</v>
      </c>
      <c r="B53" s="96" t="s">
        <v>147</v>
      </c>
      <c r="C53" s="79" t="s">
        <v>83</v>
      </c>
      <c r="D53" s="77" t="s">
        <v>37</v>
      </c>
      <c r="E53" s="93">
        <v>672</v>
      </c>
      <c r="F53" s="90">
        <v>1319.42</v>
      </c>
      <c r="G53" s="90">
        <v>1319.42</v>
      </c>
      <c r="H53" s="90">
        <v>1319.42</v>
      </c>
      <c r="I53" s="95">
        <f t="shared" si="1"/>
        <v>3958.26</v>
      </c>
    </row>
    <row r="54" spans="1:9" ht="15.75">
      <c r="A54" s="72">
        <v>49</v>
      </c>
      <c r="B54" s="96" t="s">
        <v>148</v>
      </c>
      <c r="C54" s="79" t="s">
        <v>84</v>
      </c>
      <c r="D54" s="77" t="s">
        <v>37</v>
      </c>
      <c r="E54" s="93">
        <v>673</v>
      </c>
      <c r="F54" s="90">
        <v>2638.84</v>
      </c>
      <c r="G54" s="90">
        <v>2638.84</v>
      </c>
      <c r="H54" s="90">
        <v>2638.84</v>
      </c>
      <c r="I54" s="95">
        <f t="shared" si="1"/>
        <v>7916.52</v>
      </c>
    </row>
    <row r="55" spans="1:9" ht="15.75">
      <c r="A55" s="72">
        <v>50</v>
      </c>
      <c r="B55" s="96" t="s">
        <v>149</v>
      </c>
      <c r="C55" s="79" t="s">
        <v>85</v>
      </c>
      <c r="D55" s="75" t="s">
        <v>34</v>
      </c>
      <c r="E55" s="93">
        <v>674</v>
      </c>
      <c r="F55" s="97">
        <v>1649.28</v>
      </c>
      <c r="G55" s="97">
        <v>1649.28</v>
      </c>
      <c r="H55" s="97">
        <v>1649.28</v>
      </c>
      <c r="I55" s="95">
        <f t="shared" si="1"/>
        <v>4947.84</v>
      </c>
    </row>
    <row r="56" spans="1:9" ht="15.75">
      <c r="A56" s="72">
        <v>51</v>
      </c>
      <c r="B56" s="122" t="s">
        <v>150</v>
      </c>
      <c r="C56" s="79" t="s">
        <v>86</v>
      </c>
      <c r="D56" s="77" t="s">
        <v>37</v>
      </c>
      <c r="E56" s="93">
        <v>675</v>
      </c>
      <c r="F56" s="90">
        <v>1319.42</v>
      </c>
      <c r="G56" s="90">
        <v>1319.42</v>
      </c>
      <c r="H56" s="90">
        <v>1319.42</v>
      </c>
      <c r="I56" s="95">
        <f t="shared" si="1"/>
        <v>3958.26</v>
      </c>
    </row>
    <row r="57" spans="1:9" ht="15.75">
      <c r="A57" s="72">
        <v>52</v>
      </c>
      <c r="B57" s="102" t="s">
        <v>87</v>
      </c>
      <c r="C57" s="79" t="s">
        <v>88</v>
      </c>
      <c r="D57" s="83" t="s">
        <v>43</v>
      </c>
      <c r="E57" s="93">
        <v>676</v>
      </c>
      <c r="F57" s="90">
        <v>2144.06</v>
      </c>
      <c r="G57" s="90">
        <v>2144.06</v>
      </c>
      <c r="H57" s="90">
        <v>2144.06</v>
      </c>
      <c r="I57" s="95">
        <f t="shared" si="1"/>
        <v>6432.18</v>
      </c>
    </row>
    <row r="58" spans="1:9" ht="15.75">
      <c r="A58" s="72">
        <v>53</v>
      </c>
      <c r="B58" s="96" t="s">
        <v>90</v>
      </c>
      <c r="C58" s="79" t="s">
        <v>159</v>
      </c>
      <c r="D58" s="84" t="s">
        <v>37</v>
      </c>
      <c r="E58" s="93">
        <v>677</v>
      </c>
      <c r="F58" s="90">
        <v>1319.42</v>
      </c>
      <c r="G58" s="90">
        <v>1319.42</v>
      </c>
      <c r="H58" s="90">
        <v>1319.42</v>
      </c>
      <c r="I58" s="95">
        <f t="shared" si="1"/>
        <v>3958.26</v>
      </c>
    </row>
    <row r="59" spans="1:9" ht="16.5" thickBot="1">
      <c r="A59" s="72">
        <v>54</v>
      </c>
      <c r="B59" s="123" t="s">
        <v>91</v>
      </c>
      <c r="C59" s="124" t="s">
        <v>160</v>
      </c>
      <c r="D59" s="125" t="s">
        <v>43</v>
      </c>
      <c r="E59" s="126">
        <v>678</v>
      </c>
      <c r="F59" s="127">
        <v>4288.12</v>
      </c>
      <c r="G59" s="127">
        <v>4288.12</v>
      </c>
      <c r="H59" s="127">
        <v>4288.12</v>
      </c>
      <c r="I59" s="128">
        <f t="shared" si="1"/>
        <v>12864.36</v>
      </c>
    </row>
    <row r="60" spans="2:9" s="91" customFormat="1" ht="26.25" customHeight="1" thickBot="1">
      <c r="B60" s="103"/>
      <c r="C60" s="104"/>
      <c r="D60" s="104" t="s">
        <v>12</v>
      </c>
      <c r="E60" s="108"/>
      <c r="F60" s="109">
        <f>SUM(F6:F59)</f>
        <v>110666.66999999994</v>
      </c>
      <c r="G60" s="85">
        <f>SUM(G6:G59)</f>
        <v>110666.66999999994</v>
      </c>
      <c r="H60" s="85">
        <f>SUM(H6:H59)</f>
        <v>110666.65999999993</v>
      </c>
      <c r="I60" s="110">
        <f>SUM(I6:I59)</f>
        <v>332000.00000000006</v>
      </c>
    </row>
    <row r="62" spans="2:3" ht="18">
      <c r="B62" s="111" t="s">
        <v>1</v>
      </c>
      <c r="C62" s="3"/>
    </row>
    <row r="63" spans="2:3" ht="18">
      <c r="B63" s="112" t="s">
        <v>92</v>
      </c>
      <c r="C63" s="34"/>
    </row>
    <row r="64" spans="2:3" ht="15.75">
      <c r="B64" s="3"/>
      <c r="C64" s="3"/>
    </row>
  </sheetData>
  <sheetProtection/>
  <mergeCells count="2">
    <mergeCell ref="B3:D3"/>
    <mergeCell ref="E3:H3"/>
  </mergeCells>
  <printOptions/>
  <pageMargins left="0" right="0" top="0" bottom="0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0">
      <selection activeCell="F33" sqref="F33:H35"/>
    </sheetView>
  </sheetViews>
  <sheetFormatPr defaultColWidth="9.140625" defaultRowHeight="12.75"/>
  <cols>
    <col min="1" max="1" width="33.8515625" style="3" customWidth="1"/>
    <col min="2" max="2" width="14.57421875" style="3" customWidth="1"/>
    <col min="3" max="3" width="12.421875" style="3" customWidth="1"/>
    <col min="4" max="4" width="11.7109375" style="3" customWidth="1"/>
    <col min="5" max="5" width="13.28125" style="3" customWidth="1"/>
    <col min="6" max="6" width="11.8515625" style="3" customWidth="1"/>
    <col min="7" max="7" width="16.00390625" style="3" customWidth="1"/>
    <col min="8" max="8" width="14.28125" style="3" customWidth="1"/>
    <col min="9" max="9" width="15.00390625" style="3" customWidth="1"/>
    <col min="10" max="16384" width="9.140625" style="3" customWidth="1"/>
  </cols>
  <sheetData>
    <row r="1" spans="1:8" ht="14.25">
      <c r="A1" s="2" t="s">
        <v>0</v>
      </c>
      <c r="G1" s="64"/>
      <c r="H1" s="65"/>
    </row>
    <row r="2" spans="1:8" ht="14.25">
      <c r="A2" s="2" t="s">
        <v>2</v>
      </c>
      <c r="G2" s="64"/>
      <c r="H2" s="65"/>
    </row>
    <row r="3" spans="1:8" ht="14.25">
      <c r="A3" s="2"/>
      <c r="G3" s="64"/>
      <c r="H3" s="65"/>
    </row>
    <row r="4" spans="1:7" ht="15">
      <c r="A4" s="2" t="s">
        <v>98</v>
      </c>
      <c r="G4" s="66"/>
    </row>
    <row r="5" spans="1:7" ht="14.25">
      <c r="A5" s="2" t="s">
        <v>99</v>
      </c>
      <c r="G5" s="65"/>
    </row>
    <row r="6" spans="1:7" ht="15" thickBot="1">
      <c r="A6" s="2"/>
      <c r="G6" s="65"/>
    </row>
    <row r="7" spans="1:9" ht="26.25" thickBot="1">
      <c r="A7" s="4" t="s">
        <v>3</v>
      </c>
      <c r="B7" s="5" t="s">
        <v>4</v>
      </c>
      <c r="C7" s="6"/>
      <c r="D7" s="7" t="s">
        <v>5</v>
      </c>
      <c r="E7" s="8"/>
      <c r="G7" s="65"/>
      <c r="H7" s="64"/>
      <c r="I7" s="1"/>
    </row>
    <row r="8" spans="1:6" ht="25.5">
      <c r="A8" s="9" t="s">
        <v>28</v>
      </c>
      <c r="B8" s="10"/>
      <c r="C8" s="11" t="s">
        <v>6</v>
      </c>
      <c r="D8" s="12" t="s">
        <v>7</v>
      </c>
      <c r="E8" s="13" t="s">
        <v>8</v>
      </c>
      <c r="F8" s="14"/>
    </row>
    <row r="9" spans="1:5" ht="12.75">
      <c r="A9" s="15" t="s">
        <v>9</v>
      </c>
      <c r="B9" s="16">
        <f>SUM(C9:E9)</f>
        <v>46</v>
      </c>
      <c r="C9" s="17">
        <v>28</v>
      </c>
      <c r="D9" s="18">
        <v>18</v>
      </c>
      <c r="E9" s="19">
        <v>0</v>
      </c>
    </row>
    <row r="10" spans="1:5" ht="12.75">
      <c r="A10" s="15" t="s">
        <v>10</v>
      </c>
      <c r="B10" s="16">
        <f>SUM(C10:E10)</f>
        <v>16</v>
      </c>
      <c r="C10" s="17">
        <v>15</v>
      </c>
      <c r="D10" s="18">
        <v>1</v>
      </c>
      <c r="E10" s="19"/>
    </row>
    <row r="11" spans="1:5" ht="13.5" thickBot="1">
      <c r="A11" s="20" t="s">
        <v>11</v>
      </c>
      <c r="B11" s="16">
        <f>SUM(C11:E11)</f>
        <v>4</v>
      </c>
      <c r="C11" s="21">
        <v>4</v>
      </c>
      <c r="D11" s="22">
        <v>0</v>
      </c>
      <c r="E11" s="23">
        <v>0</v>
      </c>
    </row>
    <row r="12" spans="1:5" ht="13.5" thickBot="1">
      <c r="A12" s="24" t="s">
        <v>12</v>
      </c>
      <c r="B12" s="25">
        <f>SUM(B9:B11)</f>
        <v>66</v>
      </c>
      <c r="C12" s="26">
        <f>SUM(C9:C11)</f>
        <v>47</v>
      </c>
      <c r="D12" s="27">
        <f>SUM(D9:D11)</f>
        <v>19</v>
      </c>
      <c r="E12" s="28">
        <f>SUM(E9:E11)</f>
        <v>0</v>
      </c>
    </row>
    <row r="14" spans="1:6" ht="12.75">
      <c r="A14" s="67" t="s">
        <v>97</v>
      </c>
      <c r="B14" s="87">
        <v>110666.67</v>
      </c>
      <c r="C14" s="29"/>
      <c r="D14" s="30"/>
      <c r="E14" s="30"/>
      <c r="F14" s="31"/>
    </row>
    <row r="15" spans="2:9" ht="13.5" thickBot="1">
      <c r="B15" s="32"/>
      <c r="C15" s="32"/>
      <c r="E15" s="32"/>
      <c r="F15" s="32"/>
      <c r="H15" s="33"/>
      <c r="I15" s="34"/>
    </row>
    <row r="16" spans="1:9" ht="64.5" thickBot="1">
      <c r="A16" s="35" t="s">
        <v>13</v>
      </c>
      <c r="B16" s="36" t="s">
        <v>14</v>
      </c>
      <c r="C16" s="37">
        <v>1</v>
      </c>
      <c r="D16" s="36" t="s">
        <v>15</v>
      </c>
      <c r="E16" s="36" t="s">
        <v>16</v>
      </c>
      <c r="F16" s="36" t="s">
        <v>17</v>
      </c>
      <c r="G16" s="36" t="s">
        <v>100</v>
      </c>
      <c r="H16" s="38" t="s">
        <v>101</v>
      </c>
      <c r="I16" s="34"/>
    </row>
    <row r="17" spans="1:9" ht="12.75">
      <c r="A17" s="39" t="s">
        <v>18</v>
      </c>
      <c r="B17" s="40">
        <v>28</v>
      </c>
      <c r="C17" s="41"/>
      <c r="D17" s="42">
        <v>0.2</v>
      </c>
      <c r="E17" s="42"/>
      <c r="F17" s="43">
        <f>C16-D17</f>
        <v>0.8</v>
      </c>
      <c r="G17" s="41">
        <f aca="true" t="shared" si="0" ref="G17:G25">$B$27*F17</f>
        <v>1319.4237853949328</v>
      </c>
      <c r="H17" s="44">
        <f aca="true" t="shared" si="1" ref="H17:H24">B17*G17</f>
        <v>36943.86599105812</v>
      </c>
      <c r="I17" s="32"/>
    </row>
    <row r="18" spans="1:9" ht="12.75">
      <c r="A18" s="17" t="s">
        <v>19</v>
      </c>
      <c r="B18" s="45">
        <v>18</v>
      </c>
      <c r="C18" s="18"/>
      <c r="D18" s="46">
        <v>0.2</v>
      </c>
      <c r="E18" s="46">
        <v>0.5</v>
      </c>
      <c r="F18" s="47">
        <f>C16-D18+E18</f>
        <v>1.3</v>
      </c>
      <c r="G18" s="48">
        <f t="shared" si="0"/>
        <v>2144.0636512667656</v>
      </c>
      <c r="H18" s="44">
        <f t="shared" si="1"/>
        <v>38593.14572280178</v>
      </c>
      <c r="I18" s="32"/>
    </row>
    <row r="19" spans="1:9" ht="12.75">
      <c r="A19" s="17" t="s">
        <v>20</v>
      </c>
      <c r="B19" s="18">
        <v>0</v>
      </c>
      <c r="C19" s="18"/>
      <c r="D19" s="46">
        <v>0.2</v>
      </c>
      <c r="E19" s="46">
        <v>0.5</v>
      </c>
      <c r="F19" s="47">
        <f>F18/2</f>
        <v>0.65</v>
      </c>
      <c r="G19" s="48">
        <f t="shared" si="0"/>
        <v>1072.0318256333828</v>
      </c>
      <c r="H19" s="44">
        <f t="shared" si="1"/>
        <v>0</v>
      </c>
      <c r="I19" s="32"/>
    </row>
    <row r="20" spans="1:9" ht="12.75">
      <c r="A20" s="49" t="s">
        <v>21</v>
      </c>
      <c r="B20" s="45">
        <v>15</v>
      </c>
      <c r="C20" s="18"/>
      <c r="D20" s="18"/>
      <c r="E20" s="18"/>
      <c r="F20" s="47">
        <f>C16-D20+E20</f>
        <v>1</v>
      </c>
      <c r="G20" s="48">
        <f t="shared" si="0"/>
        <v>1649.279731743666</v>
      </c>
      <c r="H20" s="44">
        <f t="shared" si="1"/>
        <v>24739.195976154988</v>
      </c>
      <c r="I20" s="32"/>
    </row>
    <row r="21" spans="1:9" ht="12.75">
      <c r="A21" s="50" t="s">
        <v>22</v>
      </c>
      <c r="B21" s="18">
        <v>0</v>
      </c>
      <c r="C21" s="18"/>
      <c r="D21" s="18"/>
      <c r="E21" s="18"/>
      <c r="F21" s="47">
        <v>0.5</v>
      </c>
      <c r="G21" s="48">
        <f t="shared" si="0"/>
        <v>824.639865871833</v>
      </c>
      <c r="H21" s="44">
        <f t="shared" si="1"/>
        <v>0</v>
      </c>
      <c r="I21" s="32"/>
    </row>
    <row r="22" spans="1:9" ht="12.75">
      <c r="A22" s="17" t="s">
        <v>23</v>
      </c>
      <c r="B22" s="51">
        <v>1</v>
      </c>
      <c r="C22" s="51"/>
      <c r="D22" s="18"/>
      <c r="E22" s="46">
        <v>0.5</v>
      </c>
      <c r="F22" s="47">
        <f>$C$16-D22+E22</f>
        <v>1.5</v>
      </c>
      <c r="G22" s="48">
        <f t="shared" si="0"/>
        <v>2473.919597615499</v>
      </c>
      <c r="H22" s="44">
        <f t="shared" si="1"/>
        <v>2473.919597615499</v>
      </c>
      <c r="I22" s="32"/>
    </row>
    <row r="23" spans="1:9" ht="12.75">
      <c r="A23" s="17" t="s">
        <v>24</v>
      </c>
      <c r="B23" s="18">
        <v>4</v>
      </c>
      <c r="C23" s="18"/>
      <c r="D23" s="18"/>
      <c r="E23" s="46">
        <v>0.2</v>
      </c>
      <c r="F23" s="47">
        <f>$C$16-D23+E23</f>
        <v>1.2</v>
      </c>
      <c r="G23" s="48">
        <f t="shared" si="0"/>
        <v>1979.135678092399</v>
      </c>
      <c r="H23" s="44">
        <f t="shared" si="1"/>
        <v>7916.542712369596</v>
      </c>
      <c r="I23" s="32"/>
    </row>
    <row r="24" spans="1:8" ht="13.5" thickBot="1">
      <c r="A24" s="21"/>
      <c r="B24" s="22"/>
      <c r="C24" s="22"/>
      <c r="D24" s="22"/>
      <c r="E24" s="22"/>
      <c r="F24" s="22"/>
      <c r="G24" s="52">
        <f t="shared" si="0"/>
        <v>0</v>
      </c>
      <c r="H24" s="44">
        <f t="shared" si="1"/>
        <v>0</v>
      </c>
    </row>
    <row r="25" spans="1:8" ht="13.5" thickBot="1">
      <c r="A25" s="53" t="s">
        <v>12</v>
      </c>
      <c r="B25" s="54">
        <f>SUM(B17:B24)</f>
        <v>66</v>
      </c>
      <c r="C25" s="55"/>
      <c r="D25" s="55"/>
      <c r="E25" s="55"/>
      <c r="F25" s="55"/>
      <c r="G25" s="56">
        <f t="shared" si="0"/>
        <v>0</v>
      </c>
      <c r="H25" s="89">
        <f>SUM(H17:H24)</f>
        <v>110666.66999999998</v>
      </c>
    </row>
    <row r="26" spans="1:2" ht="13.5" thickBot="1">
      <c r="A26" s="3" t="s">
        <v>25</v>
      </c>
      <c r="B26" s="3">
        <f>B17*F17+B18*F18+B20*F20+B22*F22+B23*F23+B19*F19+B21*F21</f>
        <v>67.10000000000001</v>
      </c>
    </row>
    <row r="27" spans="1:2" ht="13.5" thickBot="1">
      <c r="A27" s="3" t="s">
        <v>26</v>
      </c>
      <c r="B27" s="57">
        <f>B14/B26</f>
        <v>1649.279731743666</v>
      </c>
    </row>
    <row r="29" spans="1:3" ht="12.75">
      <c r="A29" s="58" t="s">
        <v>97</v>
      </c>
      <c r="B29" s="88">
        <v>110666.67</v>
      </c>
      <c r="C29" s="3" t="s">
        <v>27</v>
      </c>
    </row>
    <row r="30" spans="1:8" s="34" customFormat="1" ht="12.75">
      <c r="A30" s="63"/>
      <c r="B30" s="61"/>
      <c r="H30" s="3"/>
    </row>
    <row r="31" spans="1:2" s="34" customFormat="1" ht="12.75">
      <c r="A31" s="62"/>
      <c r="B31" s="61"/>
    </row>
    <row r="32" s="34" customFormat="1" ht="12.75">
      <c r="B32" s="61"/>
    </row>
    <row r="33" spans="1:7" s="34" customFormat="1" ht="15.75">
      <c r="A33" s="59"/>
      <c r="B33" s="60"/>
      <c r="C33" s="86"/>
      <c r="D33" s="86"/>
      <c r="E33" s="86"/>
      <c r="F33" s="64"/>
      <c r="G33" s="1"/>
    </row>
    <row r="34" spans="1:7" s="34" customFormat="1" ht="15.75">
      <c r="A34" s="105" t="s">
        <v>93</v>
      </c>
      <c r="B34" s="106">
        <v>332000</v>
      </c>
      <c r="C34" s="86"/>
      <c r="D34" s="86"/>
      <c r="E34" s="86"/>
      <c r="F34" s="64"/>
      <c r="G34" s="1"/>
    </row>
    <row r="35" spans="1:3" ht="15.75">
      <c r="A35" s="68" t="s">
        <v>94</v>
      </c>
      <c r="B35" s="69">
        <f>B34/3</f>
        <v>110666.66666666667</v>
      </c>
      <c r="C35" s="68"/>
    </row>
    <row r="36" spans="1:3" ht="15.75">
      <c r="A36" s="68" t="s">
        <v>95</v>
      </c>
      <c r="B36" s="69">
        <f>B34/3</f>
        <v>110666.66666666667</v>
      </c>
      <c r="C36" s="68"/>
    </row>
    <row r="37" spans="1:5" ht="15.75">
      <c r="A37" s="68" t="s">
        <v>96</v>
      </c>
      <c r="B37" s="69">
        <v>110666.66</v>
      </c>
      <c r="C37" s="68"/>
      <c r="D37" s="69"/>
      <c r="E37" s="69"/>
    </row>
    <row r="38" ht="12.75">
      <c r="F38" s="2" t="s">
        <v>1</v>
      </c>
    </row>
    <row r="39" spans="6:7" ht="12.75">
      <c r="F39" s="59" t="s">
        <v>92</v>
      </c>
      <c r="G39" s="34"/>
    </row>
  </sheetData>
  <printOptions/>
  <pageMargins left="0.82" right="0.24" top="0.5" bottom="0.72" header="0.36" footer="0.5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Movila</dc:creator>
  <cp:keywords/>
  <dc:description/>
  <cp:lastModifiedBy>chitariu</cp:lastModifiedBy>
  <cp:lastPrinted>2015-12-29T11:19:25Z</cp:lastPrinted>
  <dcterms:created xsi:type="dcterms:W3CDTF">2008-06-16T12:01:05Z</dcterms:created>
  <dcterms:modified xsi:type="dcterms:W3CDTF">2015-12-29T11:24:38Z</dcterms:modified>
  <cp:category/>
  <cp:version/>
  <cp:contentType/>
  <cp:contentStatus/>
</cp:coreProperties>
</file>